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785" windowHeight="10080" activeTab="1"/>
  </bookViews>
  <sheets>
    <sheet name="BS PL CF" sheetId="1" r:id="rId1"/>
    <sheet name="SE" sheetId="2" r:id="rId2"/>
  </sheets>
  <definedNames>
    <definedName name="_xlnm.Print_Area" localSheetId="0">'BS PL CF'!$A$1:$K$204</definedName>
    <definedName name="_xlnm.Print_Area" localSheetId="1">'SE'!$A$1:$K$20</definedName>
  </definedNames>
  <calcPr fullCalcOnLoad="1"/>
</workbook>
</file>

<file path=xl/sharedStrings.xml><?xml version="1.0" encoding="utf-8"?>
<sst xmlns="http://schemas.openxmlformats.org/spreadsheetml/2006/main" count="240" uniqueCount="158">
  <si>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</si>
  <si>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</si>
  <si>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</si>
  <si>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</si>
  <si>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</si>
  <si>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</si>
  <si>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</si>
  <si>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</si>
  <si>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</si>
  <si>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</si>
  <si>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</si>
  <si>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</si>
  <si>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</si>
  <si>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</si>
  <si>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</si>
  <si>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</si>
  <si>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</si>
  <si>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</si>
  <si>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</si>
  <si>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</si>
  <si>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</si>
  <si>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</si>
  <si>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</si>
  <si>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</si>
  <si>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 xml:space="preserve">   กรรมการ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</si>
  <si>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</si>
  <si>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</si>
  <si>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</si>
  <si>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</si>
  <si>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</si>
  <si>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ทุนเรือนหุ้นที่ออก</t>
  </si>
  <si>
    <t>เงินสดและรายการเทียบเท่าเงินสด</t>
  </si>
  <si>
    <t>ค่าใช้จ่ายทางการเงิน</t>
  </si>
  <si>
    <t xml:space="preserve">  </t>
  </si>
  <si>
    <t>รวมหนี้สินไม่หมุนเวียน</t>
  </si>
  <si>
    <t>หนี้สินไม่หมุนเวียน</t>
  </si>
  <si>
    <t>ยังไม่ได้จัดสรร</t>
  </si>
  <si>
    <t xml:space="preserve">   ชำระภายในหนึ่งปี</t>
  </si>
  <si>
    <t>ค่าใช้จ่ายในการบริหาร</t>
  </si>
  <si>
    <t>เงินฝากธนาคารที่มีภาระค้ำประกัน</t>
  </si>
  <si>
    <t>ลูกหนี้ตามสัญญาเช่าการเงิน - สุทธิจาก</t>
  </si>
  <si>
    <t>ลูกหนี้ตามสัญญาเช่าซื้อ - สุทธิจาก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</si>
  <si>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</si>
  <si>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</si>
  <si>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</si>
  <si>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</si>
  <si>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</si>
  <si>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</si>
  <si>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</si>
  <si>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</si>
  <si>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</si>
  <si>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</si>
  <si>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</si>
  <si>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</si>
  <si>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</si>
  <si>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</si>
  <si>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</si>
  <si>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</si>
  <si>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</si>
  <si>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</si>
  <si>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</si>
  <si>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</si>
  <si>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</si>
  <si>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</si>
  <si>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 xml:space="preserve">   จ่ายดอกเบี้ย</t>
  </si>
  <si>
    <t xml:space="preserve">   จ่ายภาษีเงินได้</t>
  </si>
  <si>
    <t>กระแสเงินสดจากกิจกรรมลงทุน</t>
  </si>
  <si>
    <t>กระแสเงินสดจากกิจกรรมจัดหาเงิน</t>
  </si>
  <si>
    <t>งบกำไรขาดทุนเบ็ดเสร็จ</t>
  </si>
  <si>
    <t>กำไรขาดทุน:</t>
  </si>
  <si>
    <t>(หน่วย: พันบาท)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</si>
  <si>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</si>
  <si>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</si>
  <si>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</si>
  <si>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</si>
  <si>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</si>
  <si>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</si>
  <si>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</si>
  <si>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</si>
  <si>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เงินสดและรายการเทียบเท่าเงินสด ณ วันต้นงวด</t>
  </si>
  <si>
    <t>ภาษีเงินได้ค้างจ่าย</t>
  </si>
  <si>
    <t>บริษัท ลีซ อิท จำกัด (มหาชน)</t>
  </si>
  <si>
    <t>ส่วนเกินมูลค่าหุ้นสามัญ</t>
  </si>
  <si>
    <t>15</t>
  </si>
  <si>
    <t>ส่วนเกินมูลค่า</t>
  </si>
  <si>
    <t>หุ้นสามัญ</t>
  </si>
  <si>
    <t>13</t>
  </si>
  <si>
    <t>กำไรสำหรับงวด</t>
  </si>
  <si>
    <t>เงินเบิกเกินบัญชีและเงินกู้ยืมระยะสั้นจากสถาบันการเงิน</t>
  </si>
  <si>
    <t>ส่วนของหนี้สินตามสัญญาเช่าการเงินที่ถึงกำหนด</t>
  </si>
  <si>
    <t>เงินกู้ยืมระยะยาว - สุทธิจากส่วนที่ถึงกำหนด</t>
  </si>
  <si>
    <t>หนี้สินตามสัญญาเช่าการเงิน - สุทธิจาก</t>
  </si>
  <si>
    <t xml:space="preserve">   ส่วนที่ถึงกำหนดชำระภายในหนึ่งปี</t>
  </si>
  <si>
    <t>เงินสดจ่ายชำระหนี้สินภายใต้สัญญาเช่าการเงิน</t>
  </si>
  <si>
    <t>16</t>
  </si>
  <si>
    <t>เงินสดสุทธิจากกิจกรรมจัดหาเงิน</t>
  </si>
  <si>
    <t>ยอดคงเหลือ ณ วันที่ 1 มกราคม 2558</t>
  </si>
  <si>
    <t xml:space="preserve">   ค่าเสื่อมราคาและค่าตัดจำหน่าย</t>
  </si>
  <si>
    <t xml:space="preserve">   ค่าตัดจำหน่ายดอกเบี้ยรับตามสัญญาเช่าทางการเงินและสัญญาเช่าซื้อ</t>
  </si>
  <si>
    <t xml:space="preserve">   สำรองผลประโยชน์ระยะยาวของพนักงาน</t>
  </si>
  <si>
    <t>ยอดคงเหลือ ณ วันที่ 1 มกราคม 2559</t>
  </si>
  <si>
    <t>31 ธันวาคม 2558</t>
  </si>
  <si>
    <t>2558</t>
  </si>
  <si>
    <t>ลูกหนี้จากการรับซื้อสิทธิเรียกร้อง - สุทธิจากส่วนที่</t>
  </si>
  <si>
    <t>สินทรัพย์ภาษีเงินได้รอการตัดบัญชี</t>
  </si>
  <si>
    <t>หุ้นกู้</t>
  </si>
  <si>
    <t>11</t>
  </si>
  <si>
    <t xml:space="preserve">ลูกหนี้จากการรับซื้อสิทธิเรียกร้อง - ส่วนที่ถึงกำหนดชำระภายในหนึ่งปี </t>
  </si>
  <si>
    <t xml:space="preserve">ลูกหนี้ตามสัญญาเช่าการเงิน - ส่วนที่ถึงกำหนดชำระภายในหนึ่งปี </t>
  </si>
  <si>
    <t xml:space="preserve">ลูกหนี้ตามสัญญาเช่าซื้อ - ส่วนที่ถึงกำหนดชำระภายในหนึ่งปี </t>
  </si>
  <si>
    <t>14</t>
  </si>
  <si>
    <t>กำไรต่อหุ้น</t>
  </si>
  <si>
    <t>เงินสดจ่ายซื้ออุปกรณ์</t>
  </si>
  <si>
    <t>เงินสดรับจากการขายอุปกรณ์</t>
  </si>
  <si>
    <t>เงินสดสุทธิจาก (ใช้ไปใน) กิจกรรมลงทุน</t>
  </si>
  <si>
    <t>เงินสดและรายการเทียบเท่าเงินสดเพิ่มขึ้น (ลดลง) สุทธิ</t>
  </si>
  <si>
    <t>เงินสดสุทธิใช้ไปในกิจกรรมดำเนินงาน</t>
  </si>
  <si>
    <t>12</t>
  </si>
  <si>
    <t>เงินสดใช้ไปในกิจกรรมดำเนินงาน</t>
  </si>
  <si>
    <t>เงินฝากธนาคารที่มีภาระค้ำประกัน (เพิ่มขึ้น) ลดลง</t>
  </si>
  <si>
    <t>3</t>
  </si>
  <si>
    <t>8</t>
  </si>
  <si>
    <t xml:space="preserve">ลูกหนี้ตามสัญญาเงินให้กู้ยืม - ส่วนที่ถึงกำหนดชำระภายในหนึ่งปี </t>
  </si>
  <si>
    <t>เงินกู้ยืมระยะยาว - ส่วนที่ถึงกำหนดชำระภายในหนึ่งปี</t>
  </si>
  <si>
    <t>ค่าใช้จ่ายในการขาย/จัดหาสินค้า</t>
  </si>
  <si>
    <t>10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</si>
  <si>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</si>
  <si>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</si>
  <si>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</si>
  <si>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</si>
  <si>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</si>
  <si>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กำไรจากการดำเนินงานก่อนการเปลี่ยนแปลงในสินทรัพย์และหนี้สินดำเนินงาน</t>
  </si>
  <si>
    <t>กำไรต่อหุ้นขั้นพื้นฐาน (บาทต่อหุ้น)</t>
  </si>
  <si>
    <t>กำไรขาดทุนเบ็ดเสร็จอื่น:</t>
  </si>
  <si>
    <t>ณ วันที่ 30 มิถุนายน 2559</t>
  </si>
  <si>
    <t>สำหรับงวดหกเดือนสิ้นสุดวันที่ 30 มิถุนายน 2559</t>
  </si>
  <si>
    <t>ยอดคงเหลือ ณ วันที่ 30 มิถุนายน 2559</t>
  </si>
  <si>
    <t>ยอดคงเหลือ ณ วันที่ 30 มิถุนายน 2558</t>
  </si>
  <si>
    <t>สำหรับงวดสามเดือนสิ้นสุดวันที่ 30 มิถุนายน 2559</t>
  </si>
  <si>
    <t>เงินเบิกเกินบัญชีและเงินกู้ยืมระยะสั้นจากสถาบันการเงินเพิ่มขึ้น (ลดลง)</t>
  </si>
  <si>
    <t>เงินปันผลจ่าย</t>
  </si>
  <si>
    <t xml:space="preserve">   กำไรจากการจำหน่ายอุปกรณ์</t>
  </si>
  <si>
    <t xml:space="preserve">   ลูกหนี้ตามสัญญาเช่าการเงิน</t>
  </si>
  <si>
    <t xml:space="preserve">   ลูกหนี้ตามสัญญาเช่าซื้อ</t>
  </si>
  <si>
    <t>เงินสดรับจากการออกหุ้นกู้</t>
  </si>
  <si>
    <t>30 มิถุนายน 2559</t>
  </si>
  <si>
    <t xml:space="preserve">   ทุนจดทะเบียน ออกจำหน่ายและชำระเต็มมูลค่าแล้ว</t>
  </si>
  <si>
    <t xml:space="preserve">      หุ้นสามัญ 200,000,000 หุ้น มูลค่าหุ้นละ 1 บาท</t>
  </si>
  <si>
    <t xml:space="preserve">   จัดสรรแล้ว - สำรองตามกฎหมาย</t>
  </si>
  <si>
    <t xml:space="preserve">   ยังไม่ได้จัดสรร </t>
  </si>
  <si>
    <t xml:space="preserve">   ถึงกำหนดชำระภายในหนึ่งปี</t>
  </si>
  <si>
    <t xml:space="preserve">   ค่าใช้จ่ายทางการเงิน</t>
  </si>
  <si>
    <t>เงินสดจ่ายชำระคืนเงินกู้ยืมระยะยาว</t>
  </si>
  <si>
    <t>(หน่วย: พันบาท ยกเว้นกำไรต่อหุ้นแสดงเป็นบาท)</t>
  </si>
  <si>
    <t>เงินปันผลจ่าย (หมายเหตุ 18)</t>
  </si>
  <si>
    <t xml:space="preserve">   หนี้สงสัยจะสูญของลูกหนี้</t>
  </si>
  <si>
    <t>เงินรับรอคืนให้ลูกหนี้</t>
  </si>
  <si>
    <t>เงินสดรับจากเงินกู้ยืมระยะยาว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</si>
</sst>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</numFmts>
  <fonts count="42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"/>
      <color indexed="10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37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41" fontId="0" fillId="0" borderId="0" xfId="42" applyNumberFormat="1" applyFont="1" applyAlignment="1">
      <alignment horizontal="center" vertical="center"/>
    </xf>
    <xf numFmtId="41" fontId="0" fillId="0" borderId="10" xfId="42" applyNumberFormat="1" applyFont="1" applyBorder="1" applyAlignment="1">
      <alignment vertical="center"/>
    </xf>
    <xf numFmtId="41" fontId="0" fillId="0" borderId="0" xfId="42" applyNumberFormat="1" applyFont="1" applyAlignment="1">
      <alignment vertical="center"/>
    </xf>
    <xf numFmtId="41" fontId="0" fillId="0" borderId="11" xfId="42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37" fontId="0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86" fontId="0" fillId="0" borderId="0" xfId="0" applyNumberFormat="1" applyFont="1" applyAlignment="1">
      <alignment horizontal="centerContinuous" vertical="center"/>
    </xf>
    <xf numFmtId="181" fontId="3" fillId="0" borderId="0" xfId="0" applyNumberFormat="1" applyFont="1" applyAlignment="1">
      <alignment horizontal="left" vertical="center"/>
    </xf>
    <xf numFmtId="181" fontId="0" fillId="0" borderId="0" xfId="0" applyNumberFormat="1" applyFont="1" applyAlignment="1">
      <alignment horizontal="centerContinuous" vertical="center"/>
    </xf>
    <xf numFmtId="181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42" applyNumberFormat="1" applyFont="1" applyBorder="1" applyAlignment="1">
      <alignment horizontal="right" vertical="center"/>
    </xf>
    <xf numFmtId="41" fontId="0" fillId="0" borderId="0" xfId="42" applyNumberFormat="1" applyFont="1" applyAlignment="1">
      <alignment horizontal="right" vertical="center"/>
    </xf>
    <xf numFmtId="41" fontId="0" fillId="0" borderId="10" xfId="42" applyNumberFormat="1" applyFont="1" applyBorder="1" applyAlignment="1">
      <alignment horizontal="right" vertical="center"/>
    </xf>
    <xf numFmtId="41" fontId="0" fillId="0" borderId="12" xfId="42" applyNumberFormat="1" applyFont="1" applyBorder="1" applyAlignment="1">
      <alignment horizontal="right" vertical="center"/>
    </xf>
    <xf numFmtId="186" fontId="0" fillId="0" borderId="0" xfId="42" applyNumberFormat="1" applyFont="1" applyAlignment="1">
      <alignment vertical="center"/>
    </xf>
    <xf numFmtId="41" fontId="0" fillId="0" borderId="0" xfId="42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181" fontId="0" fillId="0" borderId="0" xfId="0" applyNumberFormat="1" applyFont="1" applyAlignment="1">
      <alignment horizontal="left"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41" fontId="0" fillId="0" borderId="0" xfId="42" applyNumberFormat="1" applyFont="1" applyFill="1" applyBorder="1" applyAlignment="1">
      <alignment vertical="center"/>
    </xf>
    <xf numFmtId="41" fontId="0" fillId="0" borderId="0" xfId="42" applyNumberFormat="1" applyFont="1" applyFill="1" applyAlignment="1">
      <alignment vertical="center"/>
    </xf>
    <xf numFmtId="0" fontId="3" fillId="0" borderId="0" xfId="0" applyFont="1" applyAlignment="1" quotePrefix="1">
      <alignment vertical="center"/>
    </xf>
    <xf numFmtId="2" fontId="4" fillId="0" borderId="0" xfId="0" applyNumberFormat="1" applyFont="1" applyAlignment="1">
      <alignment horizontal="center" vertical="center"/>
    </xf>
    <xf numFmtId="41" fontId="0" fillId="0" borderId="13" xfId="42" applyNumberFormat="1" applyFont="1" applyBorder="1" applyAlignment="1">
      <alignment horizontal="right" vertical="center"/>
    </xf>
    <xf numFmtId="41" fontId="0" fillId="0" borderId="13" xfId="42" applyNumberFormat="1" applyFont="1" applyFill="1" applyBorder="1" applyAlignment="1">
      <alignment horizontal="right" vertical="center"/>
    </xf>
    <xf numFmtId="41" fontId="0" fillId="0" borderId="0" xfId="42" applyNumberFormat="1" applyFont="1" applyFill="1" applyBorder="1" applyAlignment="1">
      <alignment horizontal="right" vertical="center"/>
    </xf>
    <xf numFmtId="41" fontId="0" fillId="0" borderId="13" xfId="42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>
      <alignment vertical="center"/>
    </xf>
    <xf numFmtId="39" fontId="0" fillId="0" borderId="11" xfId="0" applyNumberFormat="1" applyFont="1" applyFill="1" applyBorder="1" applyAlignment="1">
      <alignment vertical="center"/>
    </xf>
    <xf numFmtId="40" fontId="3" fillId="0" borderId="0" xfId="0" applyNumberFormat="1" applyFont="1" applyFill="1" applyAlignment="1">
      <alignment horizontal="left" vertical="center"/>
    </xf>
    <xf numFmtId="40" fontId="0" fillId="0" borderId="0" xfId="0" applyNumberFormat="1" applyFont="1" applyFill="1" applyAlignment="1">
      <alignment horizontal="centerContinuous" vertical="center"/>
    </xf>
    <xf numFmtId="186" fontId="0" fillId="0" borderId="0" xfId="42" applyNumberFormat="1" applyFont="1" applyFill="1" applyAlignment="1">
      <alignment horizontal="centerContinuous" vertical="center"/>
    </xf>
    <xf numFmtId="186" fontId="0" fillId="0" borderId="0" xfId="42" applyNumberFormat="1" applyFont="1" applyFill="1" applyBorder="1" applyAlignment="1">
      <alignment horizontal="centerContinuous" vertical="center"/>
    </xf>
    <xf numFmtId="40" fontId="3" fillId="0" borderId="0" xfId="0" applyNumberFormat="1" applyFont="1" applyFill="1" applyAlignment="1">
      <alignment vertical="center"/>
    </xf>
    <xf numFmtId="186" fontId="0" fillId="0" borderId="0" xfId="42" applyNumberFormat="1" applyFont="1" applyFill="1" applyAlignment="1">
      <alignment vertical="center"/>
    </xf>
    <xf numFmtId="186" fontId="0" fillId="0" borderId="0" xfId="42" applyNumberFormat="1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41" fontId="0" fillId="0" borderId="0" xfId="42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0" xfId="42" applyNumberFormat="1" applyFont="1" applyFill="1" applyBorder="1" applyAlignment="1">
      <alignment horizontal="right" vertical="center"/>
    </xf>
    <xf numFmtId="41" fontId="0" fillId="0" borderId="15" xfId="42" applyNumberFormat="1" applyFont="1" applyFill="1" applyBorder="1" applyAlignment="1">
      <alignment horizontal="right" vertical="center"/>
    </xf>
    <xf numFmtId="41" fontId="41" fillId="0" borderId="0" xfId="42" applyNumberFormat="1" applyFont="1" applyFill="1" applyAlignment="1">
      <alignment horizontal="right" vertical="center"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171" fontId="3" fillId="0" borderId="0" xfId="42" applyFont="1" applyAlignment="1">
      <alignment horizontal="left"/>
    </xf>
    <xf numFmtId="171" fontId="3" fillId="0" borderId="0" xfId="42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1" fontId="3" fillId="0" borderId="0" xfId="0" applyNumberFormat="1" applyFont="1" applyBorder="1" applyAlignment="1">
      <alignment horizontal="left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13" xfId="42" applyFont="1" applyBorder="1" applyAlignment="1">
      <alignment horizontal="center"/>
    </xf>
    <xf numFmtId="171" fontId="0" fillId="0" borderId="0" xfId="42" applyFont="1" applyBorder="1" applyAlignment="1">
      <alignment horizontal="center"/>
    </xf>
    <xf numFmtId="171" fontId="0" fillId="0" borderId="13" xfId="42" applyFont="1" applyBorder="1" applyAlignment="1">
      <alignment/>
    </xf>
    <xf numFmtId="171" fontId="0" fillId="0" borderId="0" xfId="42" applyFont="1" applyBorder="1" applyAlignment="1" quotePrefix="1">
      <alignment/>
    </xf>
    <xf numFmtId="41" fontId="0" fillId="0" borderId="0" xfId="42" applyNumberFormat="1" applyFont="1" applyBorder="1" applyAlignment="1">
      <alignment horizontal="center"/>
    </xf>
    <xf numFmtId="197" fontId="0" fillId="0" borderId="0" xfId="42" applyNumberFormat="1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171" fontId="0" fillId="0" borderId="13" xfId="42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showGridLines="0" view="pageBreakPreview" zoomScale="115" zoomScaleNormal="115" zoomScaleSheetLayoutView="115" zoomScalePageLayoutView="0" workbookViewId="0" topLeftCell="A70">
      <selection activeCell="I35" sqref="I35"/>
    </sheetView>
  </sheetViews>
  <sheetFormatPr defaultColWidth="9.140625" defaultRowHeight="22.5" customHeight="1"/>
  <cols>
    <col min="1" max="1" width="7.140625" style="11" customWidth="1"/>
    <col min="2" max="3" width="2.7109375" style="11" customWidth="1"/>
    <col min="4" max="4" width="10.00390625" style="11" customWidth="1"/>
    <col min="5" max="5" width="29.00390625" style="11" customWidth="1"/>
    <col min="6" max="6" width="9.00390625" style="11" customWidth="1"/>
    <col min="7" max="7" width="9.00390625" style="20" bestFit="1" customWidth="1"/>
    <col min="8" max="8" width="0.9921875" style="68" customWidth="1"/>
    <col min="9" max="9" width="15.8515625" style="20" customWidth="1"/>
    <col min="10" max="10" width="0.9921875" style="68" customWidth="1"/>
    <col min="11" max="11" width="15.8515625" style="20" customWidth="1"/>
    <col min="12" max="12" width="2.00390625" style="11" customWidth="1"/>
    <col min="13" max="16384" width="9.140625" style="11" customWidth="1"/>
  </cols>
  <sheetData>
    <row r="1" spans="1:11" ht="22.5" customHeight="1">
      <c r="A1" s="39" t="s">
        <v>81</v>
      </c>
      <c r="B1" s="40"/>
      <c r="C1" s="40"/>
      <c r="D1" s="40"/>
      <c r="E1" s="40"/>
      <c r="F1" s="40"/>
      <c r="G1" s="43"/>
      <c r="H1" s="42"/>
      <c r="I1" s="43"/>
      <c r="J1" s="42"/>
      <c r="K1" s="43"/>
    </row>
    <row r="2" spans="1:11" ht="22.5" customHeight="1">
      <c r="A2" s="44" t="s">
        <v>44</v>
      </c>
      <c r="B2" s="45"/>
      <c r="C2" s="45"/>
      <c r="D2" s="45"/>
      <c r="E2" s="45"/>
      <c r="F2" s="45"/>
      <c r="G2" s="43"/>
      <c r="H2" s="45"/>
      <c r="I2" s="43"/>
      <c r="J2" s="45"/>
      <c r="K2" s="43"/>
    </row>
    <row r="3" spans="1:11" ht="22.5" customHeight="1">
      <c r="A3" s="44" t="s">
        <v>134</v>
      </c>
      <c r="B3" s="45"/>
      <c r="C3" s="45"/>
      <c r="D3" s="45"/>
      <c r="E3" s="45"/>
      <c r="F3" s="45"/>
      <c r="G3" s="43"/>
      <c r="H3" s="45"/>
      <c r="I3" s="43"/>
      <c r="J3" s="45"/>
      <c r="K3" s="43"/>
    </row>
    <row r="4" spans="2:11" ht="22.5" customHeight="1">
      <c r="B4" s="58"/>
      <c r="C4" s="58"/>
      <c r="D4" s="58"/>
      <c r="E4" s="58"/>
      <c r="F4" s="58"/>
      <c r="G4" s="18"/>
      <c r="H4" s="58"/>
      <c r="I4" s="59"/>
      <c r="J4" s="58"/>
      <c r="K4" s="60" t="s">
        <v>70</v>
      </c>
    </row>
    <row r="5" spans="6:11" ht="22.5" customHeight="1">
      <c r="F5" s="12"/>
      <c r="G5" s="61" t="s">
        <v>13</v>
      </c>
      <c r="H5" s="62"/>
      <c r="I5" s="63" t="s">
        <v>145</v>
      </c>
      <c r="J5" s="64"/>
      <c r="K5" s="63" t="s">
        <v>101</v>
      </c>
    </row>
    <row r="6" spans="6:11" ht="22.5" customHeight="1">
      <c r="F6" s="12"/>
      <c r="G6" s="62"/>
      <c r="H6" s="62"/>
      <c r="I6" s="65" t="s">
        <v>71</v>
      </c>
      <c r="J6" s="65"/>
      <c r="K6" s="65" t="s">
        <v>72</v>
      </c>
    </row>
    <row r="7" spans="6:11" ht="22.5" customHeight="1">
      <c r="F7" s="12"/>
      <c r="G7" s="62"/>
      <c r="H7" s="62"/>
      <c r="I7" s="65" t="s">
        <v>73</v>
      </c>
      <c r="J7" s="65"/>
      <c r="K7" s="65"/>
    </row>
    <row r="8" spans="1:11" ht="22.5" customHeight="1">
      <c r="A8" s="10" t="s">
        <v>8</v>
      </c>
      <c r="F8" s="12"/>
      <c r="G8" s="13"/>
      <c r="H8" s="14"/>
      <c r="I8" s="15"/>
      <c r="J8" s="14"/>
      <c r="K8" s="15"/>
    </row>
    <row r="9" spans="1:10" ht="22.5" customHeight="1">
      <c r="A9" s="16" t="s">
        <v>0</v>
      </c>
      <c r="E9" s="17"/>
      <c r="F9" s="17"/>
      <c r="G9" s="18"/>
      <c r="H9" s="19"/>
      <c r="J9" s="19"/>
    </row>
    <row r="10" spans="1:11" ht="22.5" customHeight="1">
      <c r="A10" s="11" t="s">
        <v>31</v>
      </c>
      <c r="E10" s="17"/>
      <c r="F10" s="17"/>
      <c r="G10" s="18"/>
      <c r="H10" s="19"/>
      <c r="I10" s="21">
        <v>19699</v>
      </c>
      <c r="J10" s="22"/>
      <c r="K10" s="21">
        <v>71470</v>
      </c>
    </row>
    <row r="11" spans="1:11" ht="22.5" customHeight="1">
      <c r="A11" s="11" t="s">
        <v>46</v>
      </c>
      <c r="E11" s="17"/>
      <c r="F11" s="17"/>
      <c r="G11" s="18" t="s">
        <v>120</v>
      </c>
      <c r="H11" s="19"/>
      <c r="I11" s="21">
        <v>26966</v>
      </c>
      <c r="J11" s="22"/>
      <c r="K11" s="21">
        <v>24093</v>
      </c>
    </row>
    <row r="12" spans="1:11" s="23" customFormat="1" ht="22.5" customHeight="1">
      <c r="A12" s="23" t="s">
        <v>122</v>
      </c>
      <c r="E12" s="24"/>
      <c r="F12" s="24"/>
      <c r="G12" s="25">
        <v>4</v>
      </c>
      <c r="H12" s="26"/>
      <c r="I12" s="27">
        <v>336379</v>
      </c>
      <c r="J12" s="28"/>
      <c r="K12" s="27">
        <v>202115</v>
      </c>
    </row>
    <row r="13" spans="1:11" ht="22.5" customHeight="1">
      <c r="A13" s="11" t="s">
        <v>107</v>
      </c>
      <c r="E13" s="17"/>
      <c r="F13" s="17"/>
      <c r="G13" s="29">
        <v>5</v>
      </c>
      <c r="H13" s="19"/>
      <c r="I13" s="21">
        <v>579077</v>
      </c>
      <c r="J13" s="22"/>
      <c r="K13" s="21">
        <v>518315</v>
      </c>
    </row>
    <row r="14" spans="1:11" ht="22.5" customHeight="1">
      <c r="A14" s="11" t="s">
        <v>108</v>
      </c>
      <c r="E14" s="17"/>
      <c r="F14" s="17"/>
      <c r="G14" s="29">
        <v>6</v>
      </c>
      <c r="H14" s="19"/>
      <c r="I14" s="21">
        <v>104853</v>
      </c>
      <c r="J14" s="22"/>
      <c r="K14" s="21">
        <v>112984</v>
      </c>
    </row>
    <row r="15" spans="1:11" ht="22.5" customHeight="1">
      <c r="A15" s="11" t="s">
        <v>109</v>
      </c>
      <c r="E15" s="17"/>
      <c r="F15" s="17"/>
      <c r="G15" s="29">
        <v>7</v>
      </c>
      <c r="H15" s="19"/>
      <c r="I15" s="21">
        <v>84622</v>
      </c>
      <c r="J15" s="22"/>
      <c r="K15" s="21">
        <v>72540</v>
      </c>
    </row>
    <row r="16" spans="1:11" ht="22.5" customHeight="1">
      <c r="A16" s="11" t="s">
        <v>26</v>
      </c>
      <c r="E16" s="17"/>
      <c r="F16" s="17"/>
      <c r="G16" s="29"/>
      <c r="H16" s="19"/>
      <c r="I16" s="30">
        <v>11715</v>
      </c>
      <c r="J16" s="22"/>
      <c r="K16" s="30">
        <v>8259</v>
      </c>
    </row>
    <row r="17" spans="1:11" ht="22.5" customHeight="1">
      <c r="A17" s="16" t="s">
        <v>1</v>
      </c>
      <c r="E17" s="17"/>
      <c r="F17" s="17"/>
      <c r="G17" s="18"/>
      <c r="H17" s="19"/>
      <c r="I17" s="31">
        <f>SUM(I10:I16)</f>
        <v>1163311</v>
      </c>
      <c r="J17" s="22"/>
      <c r="K17" s="31">
        <f>SUM(K10:K16)</f>
        <v>1009776</v>
      </c>
    </row>
    <row r="18" spans="1:11" ht="22.5" customHeight="1">
      <c r="A18" s="16" t="s">
        <v>11</v>
      </c>
      <c r="E18" s="17"/>
      <c r="F18" s="17"/>
      <c r="G18" s="18"/>
      <c r="H18" s="19"/>
      <c r="I18" s="32"/>
      <c r="J18" s="22"/>
      <c r="K18" s="32"/>
    </row>
    <row r="19" spans="1:11" ht="22.5" customHeight="1">
      <c r="A19" s="11" t="s">
        <v>39</v>
      </c>
      <c r="E19" s="17"/>
      <c r="F19" s="17"/>
      <c r="G19" s="18" t="s">
        <v>121</v>
      </c>
      <c r="H19" s="19"/>
      <c r="I19" s="32">
        <v>32271</v>
      </c>
      <c r="J19" s="22"/>
      <c r="K19" s="32">
        <v>43349</v>
      </c>
    </row>
    <row r="20" spans="1:11" ht="22.5" customHeight="1">
      <c r="A20" s="11" t="s">
        <v>103</v>
      </c>
      <c r="E20" s="17"/>
      <c r="F20" s="17"/>
      <c r="G20" s="29"/>
      <c r="H20" s="19"/>
      <c r="I20" s="32"/>
      <c r="J20" s="22"/>
      <c r="K20" s="32"/>
    </row>
    <row r="21" spans="1:11" ht="22.5" customHeight="1">
      <c r="A21" s="11" t="s">
        <v>150</v>
      </c>
      <c r="E21" s="17"/>
      <c r="F21" s="17"/>
      <c r="G21" s="29">
        <v>5</v>
      </c>
      <c r="H21" s="19"/>
      <c r="I21" s="32">
        <v>0</v>
      </c>
      <c r="J21" s="22"/>
      <c r="K21" s="32">
        <v>110</v>
      </c>
    </row>
    <row r="22" spans="1:11" ht="22.5" customHeight="1">
      <c r="A22" s="11" t="s">
        <v>40</v>
      </c>
      <c r="E22" s="17"/>
      <c r="F22" s="17"/>
      <c r="G22" s="18"/>
      <c r="H22" s="19"/>
      <c r="I22" s="32"/>
      <c r="J22" s="22"/>
      <c r="K22" s="32"/>
    </row>
    <row r="23" spans="1:11" ht="22.5" customHeight="1">
      <c r="A23" s="11" t="s">
        <v>92</v>
      </c>
      <c r="E23" s="17"/>
      <c r="F23" s="17"/>
      <c r="G23" s="29">
        <v>6</v>
      </c>
      <c r="H23" s="19"/>
      <c r="I23" s="32">
        <v>86914</v>
      </c>
      <c r="J23" s="22"/>
      <c r="K23" s="32">
        <v>56686</v>
      </c>
    </row>
    <row r="24" spans="1:11" ht="22.5" customHeight="1">
      <c r="A24" s="11" t="s">
        <v>41</v>
      </c>
      <c r="E24" s="17"/>
      <c r="F24" s="17"/>
      <c r="G24" s="18"/>
      <c r="H24" s="19"/>
      <c r="I24" s="32"/>
      <c r="J24" s="22"/>
      <c r="K24" s="32"/>
    </row>
    <row r="25" spans="1:11" ht="22.5" customHeight="1">
      <c r="A25" s="11" t="s">
        <v>92</v>
      </c>
      <c r="E25" s="17"/>
      <c r="F25" s="17"/>
      <c r="G25" s="29">
        <v>7</v>
      </c>
      <c r="H25" s="19"/>
      <c r="I25" s="32">
        <v>48686</v>
      </c>
      <c r="J25" s="22"/>
      <c r="K25" s="32">
        <v>44556</v>
      </c>
    </row>
    <row r="26" spans="1:11" ht="22.5" customHeight="1">
      <c r="A26" s="11" t="s">
        <v>48</v>
      </c>
      <c r="E26" s="17"/>
      <c r="F26" s="17"/>
      <c r="G26" s="29">
        <v>9</v>
      </c>
      <c r="H26" s="19"/>
      <c r="I26" s="32">
        <v>9022</v>
      </c>
      <c r="J26" s="22"/>
      <c r="K26" s="32">
        <v>9723</v>
      </c>
    </row>
    <row r="27" spans="1:11" ht="22.5" customHeight="1">
      <c r="A27" s="11" t="s">
        <v>49</v>
      </c>
      <c r="E27" s="17"/>
      <c r="F27" s="17"/>
      <c r="G27" s="29"/>
      <c r="H27" s="19"/>
      <c r="I27" s="32">
        <v>1230</v>
      </c>
      <c r="J27" s="22"/>
      <c r="K27" s="32">
        <v>1328</v>
      </c>
    </row>
    <row r="28" spans="1:11" ht="22.5" customHeight="1">
      <c r="A28" s="11" t="s">
        <v>104</v>
      </c>
      <c r="E28" s="17"/>
      <c r="F28" s="17"/>
      <c r="G28" s="29">
        <v>10</v>
      </c>
      <c r="H28" s="19"/>
      <c r="I28" s="32">
        <v>7661</v>
      </c>
      <c r="J28" s="22"/>
      <c r="K28" s="32">
        <v>6308</v>
      </c>
    </row>
    <row r="29" spans="1:11" ht="22.5" customHeight="1">
      <c r="A29" s="16" t="s">
        <v>12</v>
      </c>
      <c r="E29" s="17"/>
      <c r="F29" s="17" t="s">
        <v>23</v>
      </c>
      <c r="G29" s="18"/>
      <c r="H29" s="19"/>
      <c r="I29" s="31">
        <f>SUM(I19:I28)</f>
        <v>185784</v>
      </c>
      <c r="J29" s="22"/>
      <c r="K29" s="31">
        <f>SUM(K19:K28)</f>
        <v>162060</v>
      </c>
    </row>
    <row r="30" spans="1:11" ht="22.5" customHeight="1" thickBot="1">
      <c r="A30" s="16" t="s">
        <v>2</v>
      </c>
      <c r="E30" s="17"/>
      <c r="F30" s="17"/>
      <c r="G30" s="18"/>
      <c r="H30" s="19"/>
      <c r="I30" s="33">
        <f>I17+I29</f>
        <v>1349095</v>
      </c>
      <c r="J30" s="22"/>
      <c r="K30" s="33">
        <f>K17+K29</f>
        <v>1171836</v>
      </c>
    </row>
    <row r="31" spans="4:10" ht="22.5" customHeight="1" thickTop="1">
      <c r="D31" s="34"/>
      <c r="G31" s="35"/>
      <c r="H31" s="36"/>
      <c r="J31" s="36"/>
    </row>
    <row r="32" spans="1:10" ht="22.5" customHeight="1">
      <c r="A32" s="11" t="s">
        <v>22</v>
      </c>
      <c r="D32" s="34"/>
      <c r="G32" s="37"/>
      <c r="H32" s="38"/>
      <c r="J32" s="38"/>
    </row>
    <row r="33" spans="1:11" ht="22.5" customHeight="1">
      <c r="A33" s="39" t="s">
        <v>81</v>
      </c>
      <c r="B33" s="40"/>
      <c r="C33" s="40"/>
      <c r="D33" s="40"/>
      <c r="E33" s="40"/>
      <c r="F33" s="40" t="s">
        <v>33</v>
      </c>
      <c r="G33" s="41"/>
      <c r="H33" s="42"/>
      <c r="I33" s="43"/>
      <c r="J33" s="42"/>
      <c r="K33" s="43"/>
    </row>
    <row r="34" spans="1:11" ht="22.5" customHeight="1">
      <c r="A34" s="44" t="s">
        <v>45</v>
      </c>
      <c r="B34" s="45"/>
      <c r="C34" s="45"/>
      <c r="D34" s="45"/>
      <c r="E34" s="45"/>
      <c r="F34" s="45"/>
      <c r="G34" s="41"/>
      <c r="H34" s="45"/>
      <c r="I34" s="43"/>
      <c r="J34" s="45"/>
      <c r="K34" s="43"/>
    </row>
    <row r="35" spans="1:11" ht="22.5" customHeight="1">
      <c r="A35" s="44" t="s">
        <v>134</v>
      </c>
      <c r="B35" s="45"/>
      <c r="C35" s="45"/>
      <c r="D35" s="45"/>
      <c r="E35" s="45"/>
      <c r="F35" s="45"/>
      <c r="G35" s="43"/>
      <c r="H35" s="45"/>
      <c r="I35" s="43"/>
      <c r="J35" s="45"/>
      <c r="K35" s="43"/>
    </row>
    <row r="36" spans="2:11" ht="22.5" customHeight="1">
      <c r="B36" s="58"/>
      <c r="C36" s="58"/>
      <c r="D36" s="58"/>
      <c r="E36" s="58"/>
      <c r="F36" s="58"/>
      <c r="G36" s="18"/>
      <c r="H36" s="58"/>
      <c r="I36" s="59"/>
      <c r="J36" s="58"/>
      <c r="K36" s="59" t="s">
        <v>70</v>
      </c>
    </row>
    <row r="37" spans="6:11" ht="22.5" customHeight="1">
      <c r="F37" s="12"/>
      <c r="G37" s="61" t="s">
        <v>13</v>
      </c>
      <c r="H37" s="62"/>
      <c r="I37" s="63" t="s">
        <v>145</v>
      </c>
      <c r="J37" s="64"/>
      <c r="K37" s="63" t="s">
        <v>101</v>
      </c>
    </row>
    <row r="38" spans="6:11" ht="22.5" customHeight="1">
      <c r="F38" s="12"/>
      <c r="G38" s="62"/>
      <c r="H38" s="62"/>
      <c r="I38" s="65" t="s">
        <v>71</v>
      </c>
      <c r="J38" s="65"/>
      <c r="K38" s="65" t="s">
        <v>72</v>
      </c>
    </row>
    <row r="39" spans="6:11" ht="22.5" customHeight="1">
      <c r="F39" s="12"/>
      <c r="G39" s="62"/>
      <c r="H39" s="62"/>
      <c r="I39" s="65" t="s">
        <v>73</v>
      </c>
      <c r="J39" s="65"/>
      <c r="K39" s="65"/>
    </row>
    <row r="40" spans="1:11" ht="22.5" customHeight="1">
      <c r="A40" s="10" t="s">
        <v>17</v>
      </c>
      <c r="D40" s="46"/>
      <c r="E40" s="46"/>
      <c r="F40" s="46"/>
      <c r="G40" s="18"/>
      <c r="H40" s="46"/>
      <c r="I40" s="47"/>
      <c r="J40" s="46"/>
      <c r="K40" s="47"/>
    </row>
    <row r="41" spans="1:10" ht="22.5" customHeight="1">
      <c r="A41" s="16" t="s">
        <v>3</v>
      </c>
      <c r="E41" s="17"/>
      <c r="F41" s="17"/>
      <c r="G41" s="18"/>
      <c r="H41" s="19"/>
      <c r="J41" s="19"/>
    </row>
    <row r="42" spans="1:11" ht="22.5" customHeight="1">
      <c r="A42" s="11" t="s">
        <v>88</v>
      </c>
      <c r="E42" s="17"/>
      <c r="F42" s="17"/>
      <c r="G42" s="18" t="s">
        <v>106</v>
      </c>
      <c r="H42" s="19"/>
      <c r="I42" s="48">
        <v>330839</v>
      </c>
      <c r="J42" s="19"/>
      <c r="K42" s="48">
        <v>313184</v>
      </c>
    </row>
    <row r="43" spans="1:11" ht="22.5" customHeight="1">
      <c r="A43" s="11" t="s">
        <v>47</v>
      </c>
      <c r="E43" s="17"/>
      <c r="F43" s="17"/>
      <c r="G43" s="18"/>
      <c r="H43" s="19"/>
      <c r="I43" s="48">
        <v>275</v>
      </c>
      <c r="J43" s="19"/>
      <c r="K43" s="48">
        <v>656</v>
      </c>
    </row>
    <row r="44" spans="1:11" ht="22.5" customHeight="1">
      <c r="A44" s="11" t="s">
        <v>123</v>
      </c>
      <c r="E44" s="17"/>
      <c r="F44" s="17"/>
      <c r="G44" s="18" t="s">
        <v>117</v>
      </c>
      <c r="H44" s="19"/>
      <c r="I44" s="48">
        <v>9286</v>
      </c>
      <c r="J44" s="19"/>
      <c r="K44" s="48">
        <v>9192</v>
      </c>
    </row>
    <row r="45" spans="1:11" ht="22.5" customHeight="1">
      <c r="A45" s="11" t="s">
        <v>89</v>
      </c>
      <c r="E45" s="17"/>
      <c r="F45" s="17"/>
      <c r="G45" s="18"/>
      <c r="H45" s="19"/>
      <c r="I45" s="49"/>
      <c r="J45" s="19"/>
      <c r="K45" s="49"/>
    </row>
    <row r="46" spans="1:11" ht="22.5" customHeight="1">
      <c r="A46" s="11" t="s">
        <v>37</v>
      </c>
      <c r="E46" s="17"/>
      <c r="F46" s="17"/>
      <c r="G46" s="18"/>
      <c r="H46" s="19"/>
      <c r="I46" s="49">
        <v>458</v>
      </c>
      <c r="J46" s="19"/>
      <c r="K46" s="49">
        <v>430</v>
      </c>
    </row>
    <row r="47" spans="1:11" ht="22.5" customHeight="1">
      <c r="A47" s="11" t="s">
        <v>80</v>
      </c>
      <c r="E47" s="17"/>
      <c r="F47" s="17"/>
      <c r="G47" s="18"/>
      <c r="H47" s="19"/>
      <c r="I47" s="49">
        <v>12791</v>
      </c>
      <c r="J47" s="19"/>
      <c r="K47" s="49">
        <v>9995</v>
      </c>
    </row>
    <row r="48" spans="1:11" ht="22.5" customHeight="1">
      <c r="A48" s="11" t="s">
        <v>156</v>
      </c>
      <c r="E48" s="17"/>
      <c r="F48" s="17"/>
      <c r="G48" s="29"/>
      <c r="H48" s="19"/>
      <c r="I48" s="50">
        <v>22650</v>
      </c>
      <c r="J48" s="19"/>
      <c r="K48" s="50">
        <v>42909</v>
      </c>
    </row>
    <row r="49" spans="1:11" ht="22.5" customHeight="1">
      <c r="A49" s="11" t="s">
        <v>4</v>
      </c>
      <c r="E49" s="17"/>
      <c r="F49" s="17"/>
      <c r="G49" s="29"/>
      <c r="H49" s="19"/>
      <c r="I49" s="51">
        <v>35978</v>
      </c>
      <c r="J49" s="19"/>
      <c r="K49" s="51">
        <v>29189</v>
      </c>
    </row>
    <row r="50" spans="1:11" ht="22.5" customHeight="1">
      <c r="A50" s="16" t="s">
        <v>5</v>
      </c>
      <c r="E50" s="17"/>
      <c r="F50" s="17"/>
      <c r="G50" s="18"/>
      <c r="H50" s="19"/>
      <c r="I50" s="52">
        <f>SUM(I42:I49)</f>
        <v>412277</v>
      </c>
      <c r="J50" s="19"/>
      <c r="K50" s="52">
        <f>SUM(K42:K49)</f>
        <v>405555</v>
      </c>
    </row>
    <row r="51" spans="1:11" ht="22.5" customHeight="1">
      <c r="A51" s="16" t="s">
        <v>35</v>
      </c>
      <c r="E51" s="17"/>
      <c r="F51" s="17"/>
      <c r="G51" s="18"/>
      <c r="H51" s="19"/>
      <c r="I51" s="53"/>
      <c r="J51" s="19"/>
      <c r="K51" s="53"/>
    </row>
    <row r="52" spans="1:11" ht="22.5" customHeight="1">
      <c r="A52" s="11" t="s">
        <v>90</v>
      </c>
      <c r="E52" s="17"/>
      <c r="F52" s="17"/>
      <c r="G52" s="18"/>
      <c r="H52" s="19"/>
      <c r="I52" s="50"/>
      <c r="J52" s="19"/>
      <c r="K52" s="50"/>
    </row>
    <row r="53" spans="1:11" ht="22.5" customHeight="1">
      <c r="A53" s="11" t="s">
        <v>37</v>
      </c>
      <c r="E53" s="17"/>
      <c r="F53" s="17"/>
      <c r="G53" s="18" t="s">
        <v>117</v>
      </c>
      <c r="H53" s="19"/>
      <c r="I53" s="50">
        <v>12640</v>
      </c>
      <c r="J53" s="19"/>
      <c r="K53" s="50">
        <v>1114</v>
      </c>
    </row>
    <row r="54" spans="1:11" ht="22.5" customHeight="1">
      <c r="A54" s="11" t="s">
        <v>91</v>
      </c>
      <c r="E54" s="17"/>
      <c r="F54" s="17"/>
      <c r="G54" s="18"/>
      <c r="H54" s="19"/>
      <c r="I54" s="50"/>
      <c r="J54" s="19"/>
      <c r="K54" s="50"/>
    </row>
    <row r="55" spans="1:11" ht="22.5" customHeight="1">
      <c r="A55" s="11" t="s">
        <v>92</v>
      </c>
      <c r="E55" s="17"/>
      <c r="F55" s="17"/>
      <c r="G55" s="18"/>
      <c r="H55" s="19"/>
      <c r="I55" s="50">
        <v>899</v>
      </c>
      <c r="J55" s="19"/>
      <c r="K55" s="50">
        <v>1134</v>
      </c>
    </row>
    <row r="56" spans="1:11" ht="22.5" customHeight="1">
      <c r="A56" s="11" t="s">
        <v>105</v>
      </c>
      <c r="E56" s="17"/>
      <c r="F56" s="17"/>
      <c r="G56" s="18" t="s">
        <v>86</v>
      </c>
      <c r="H56" s="19"/>
      <c r="I56" s="50">
        <v>498899</v>
      </c>
      <c r="J56" s="19"/>
      <c r="K56" s="50">
        <v>349034</v>
      </c>
    </row>
    <row r="57" spans="1:11" ht="22.5" customHeight="1">
      <c r="A57" s="11" t="s">
        <v>57</v>
      </c>
      <c r="E57" s="17"/>
      <c r="F57" s="17"/>
      <c r="G57" s="18"/>
      <c r="H57" s="19"/>
      <c r="I57" s="50">
        <v>4123</v>
      </c>
      <c r="J57" s="19"/>
      <c r="K57" s="50">
        <v>3887</v>
      </c>
    </row>
    <row r="58" spans="1:11" ht="22.5" customHeight="1">
      <c r="A58" s="16" t="s">
        <v>34</v>
      </c>
      <c r="E58" s="17"/>
      <c r="F58" s="17"/>
      <c r="G58" s="18"/>
      <c r="H58" s="19"/>
      <c r="I58" s="52">
        <f>SUM(I53:I57)</f>
        <v>516561</v>
      </c>
      <c r="J58" s="19"/>
      <c r="K58" s="52">
        <f>SUM(K53:K57)</f>
        <v>355169</v>
      </c>
    </row>
    <row r="59" spans="1:11" ht="22.5" customHeight="1">
      <c r="A59" s="16" t="s">
        <v>6</v>
      </c>
      <c r="E59" s="17"/>
      <c r="F59" s="17"/>
      <c r="G59" s="18"/>
      <c r="H59" s="19"/>
      <c r="I59" s="52">
        <f>I50+I58</f>
        <v>928838</v>
      </c>
      <c r="J59" s="19"/>
      <c r="K59" s="52">
        <f>K50+K58</f>
        <v>760724</v>
      </c>
    </row>
    <row r="60" spans="4:10" ht="22.5" customHeight="1">
      <c r="D60" s="34"/>
      <c r="G60" s="35"/>
      <c r="H60" s="36"/>
      <c r="J60" s="36"/>
    </row>
    <row r="61" spans="1:10" ht="22.5" customHeight="1">
      <c r="A61" s="11" t="s">
        <v>22</v>
      </c>
      <c r="D61" s="34"/>
      <c r="G61" s="37"/>
      <c r="H61" s="38"/>
      <c r="J61" s="38"/>
    </row>
    <row r="62" spans="1:11" ht="22.5" customHeight="1">
      <c r="A62" s="39" t="s">
        <v>81</v>
      </c>
      <c r="B62" s="40"/>
      <c r="C62" s="40"/>
      <c r="D62" s="40"/>
      <c r="E62" s="40"/>
      <c r="F62" s="40"/>
      <c r="G62" s="41"/>
      <c r="H62" s="42"/>
      <c r="I62" s="43"/>
      <c r="J62" s="42"/>
      <c r="K62" s="43"/>
    </row>
    <row r="63" spans="1:11" ht="22.5" customHeight="1">
      <c r="A63" s="44" t="s">
        <v>45</v>
      </c>
      <c r="B63" s="45"/>
      <c r="C63" s="45"/>
      <c r="D63" s="45"/>
      <c r="E63" s="45"/>
      <c r="F63" s="45"/>
      <c r="G63" s="41"/>
      <c r="H63" s="45"/>
      <c r="I63" s="43"/>
      <c r="J63" s="45"/>
      <c r="K63" s="43"/>
    </row>
    <row r="64" spans="1:11" ht="22.5" customHeight="1">
      <c r="A64" s="44" t="s">
        <v>134</v>
      </c>
      <c r="B64" s="45"/>
      <c r="C64" s="45"/>
      <c r="D64" s="45"/>
      <c r="E64" s="45"/>
      <c r="F64" s="45"/>
      <c r="G64" s="43"/>
      <c r="H64" s="45"/>
      <c r="I64" s="43"/>
      <c r="J64" s="45"/>
      <c r="K64" s="43"/>
    </row>
    <row r="65" spans="2:11" ht="22.5" customHeight="1">
      <c r="B65" s="58"/>
      <c r="C65" s="58"/>
      <c r="D65" s="58"/>
      <c r="E65" s="58"/>
      <c r="F65" s="58"/>
      <c r="G65" s="18"/>
      <c r="H65" s="58"/>
      <c r="I65" s="59"/>
      <c r="J65" s="58"/>
      <c r="K65" s="59" t="s">
        <v>70</v>
      </c>
    </row>
    <row r="66" spans="6:11" ht="22.5" customHeight="1">
      <c r="F66" s="12"/>
      <c r="G66" s="61" t="s">
        <v>13</v>
      </c>
      <c r="H66" s="62"/>
      <c r="I66" s="63" t="s">
        <v>145</v>
      </c>
      <c r="J66" s="64"/>
      <c r="K66" s="63" t="s">
        <v>101</v>
      </c>
    </row>
    <row r="67" spans="6:11" ht="22.5" customHeight="1">
      <c r="F67" s="12"/>
      <c r="G67" s="62"/>
      <c r="H67" s="62"/>
      <c r="I67" s="65" t="s">
        <v>71</v>
      </c>
      <c r="J67" s="65"/>
      <c r="K67" s="65" t="s">
        <v>72</v>
      </c>
    </row>
    <row r="68" spans="6:11" ht="22.5" customHeight="1">
      <c r="F68" s="12"/>
      <c r="G68" s="62"/>
      <c r="H68" s="62"/>
      <c r="I68" s="65" t="s">
        <v>73</v>
      </c>
      <c r="J68" s="65"/>
      <c r="K68" s="65"/>
    </row>
    <row r="69" spans="1:11" ht="22.5" customHeight="1">
      <c r="A69" s="10" t="s">
        <v>50</v>
      </c>
      <c r="D69" s="46"/>
      <c r="E69" s="46"/>
      <c r="F69" s="46"/>
      <c r="G69" s="18"/>
      <c r="H69" s="46"/>
      <c r="I69" s="47"/>
      <c r="J69" s="46"/>
      <c r="K69" s="47"/>
    </row>
    <row r="70" spans="1:11" ht="22.5" customHeight="1">
      <c r="A70" s="16" t="s">
        <v>18</v>
      </c>
      <c r="E70" s="17"/>
      <c r="F70" s="17"/>
      <c r="G70" s="18"/>
      <c r="H70" s="19"/>
      <c r="I70" s="54"/>
      <c r="J70" s="19"/>
      <c r="K70" s="54"/>
    </row>
    <row r="71" spans="1:11" ht="22.5" customHeight="1">
      <c r="A71" s="11" t="s">
        <v>14</v>
      </c>
      <c r="E71" s="17"/>
      <c r="F71" s="17"/>
      <c r="G71" s="18"/>
      <c r="H71" s="19"/>
      <c r="I71" s="54"/>
      <c r="J71" s="19"/>
      <c r="K71" s="54"/>
    </row>
    <row r="72" spans="1:11" ht="22.5" customHeight="1">
      <c r="A72" s="11" t="s">
        <v>146</v>
      </c>
      <c r="E72" s="17"/>
      <c r="F72" s="17"/>
      <c r="G72" s="18"/>
      <c r="H72" s="19"/>
      <c r="I72" s="55"/>
      <c r="J72" s="19"/>
      <c r="K72" s="55"/>
    </row>
    <row r="73" spans="1:11" ht="22.5" customHeight="1">
      <c r="A73" s="11" t="s">
        <v>147</v>
      </c>
      <c r="B73" s="23"/>
      <c r="E73" s="17"/>
      <c r="F73" s="17"/>
      <c r="G73" s="11"/>
      <c r="H73" s="19"/>
      <c r="I73" s="32">
        <v>200000</v>
      </c>
      <c r="J73" s="19"/>
      <c r="K73" s="32">
        <v>200000</v>
      </c>
    </row>
    <row r="74" spans="1:11" ht="22.5" customHeight="1">
      <c r="A74" s="23" t="s">
        <v>82</v>
      </c>
      <c r="B74" s="23"/>
      <c r="C74" s="23"/>
      <c r="D74" s="23"/>
      <c r="E74" s="17"/>
      <c r="F74" s="17"/>
      <c r="G74" s="18"/>
      <c r="H74" s="19"/>
      <c r="I74" s="32">
        <v>70718</v>
      </c>
      <c r="J74" s="19"/>
      <c r="K74" s="32">
        <v>70718</v>
      </c>
    </row>
    <row r="75" spans="1:11" ht="22.5" customHeight="1">
      <c r="A75" s="11" t="s">
        <v>21</v>
      </c>
      <c r="E75" s="17"/>
      <c r="F75" s="17"/>
      <c r="G75" s="18"/>
      <c r="H75" s="19"/>
      <c r="I75" s="32"/>
      <c r="J75" s="19"/>
      <c r="K75" s="32"/>
    </row>
    <row r="76" spans="1:11" ht="22.5" customHeight="1">
      <c r="A76" s="11" t="s">
        <v>148</v>
      </c>
      <c r="E76" s="17"/>
      <c r="F76" s="17"/>
      <c r="G76" s="18"/>
      <c r="H76" s="19"/>
      <c r="I76" s="32">
        <v>11681</v>
      </c>
      <c r="J76" s="19"/>
      <c r="K76" s="32">
        <v>11681</v>
      </c>
    </row>
    <row r="77" spans="1:11" ht="22.5" customHeight="1">
      <c r="A77" s="11" t="s">
        <v>149</v>
      </c>
      <c r="E77" s="17"/>
      <c r="F77" s="17"/>
      <c r="G77" s="18"/>
      <c r="H77" s="19"/>
      <c r="I77" s="56">
        <v>137858</v>
      </c>
      <c r="J77" s="19"/>
      <c r="K77" s="56">
        <v>128713</v>
      </c>
    </row>
    <row r="78" spans="1:11" ht="22.5" customHeight="1">
      <c r="A78" s="57" t="s">
        <v>19</v>
      </c>
      <c r="B78" s="16"/>
      <c r="E78" s="17"/>
      <c r="F78" s="17"/>
      <c r="G78" s="18"/>
      <c r="H78" s="19"/>
      <c r="I78" s="31">
        <f>SUM(I73:I77)</f>
        <v>420257</v>
      </c>
      <c r="J78" s="19"/>
      <c r="K78" s="31">
        <f>SUM(K73:K77)</f>
        <v>411112</v>
      </c>
    </row>
    <row r="79" spans="1:11" ht="22.5" customHeight="1" thickBot="1">
      <c r="A79" s="57" t="s">
        <v>20</v>
      </c>
      <c r="B79" s="16"/>
      <c r="E79" s="17"/>
      <c r="F79" s="17"/>
      <c r="G79" s="18"/>
      <c r="H79" s="19"/>
      <c r="I79" s="33">
        <f>SUM(I59,I78)</f>
        <v>1349095</v>
      </c>
      <c r="J79" s="19"/>
      <c r="K79" s="33">
        <f>SUM(K59,K78)</f>
        <v>1171836</v>
      </c>
    </row>
    <row r="80" spans="1:15" ht="22.5" customHeight="1" thickTop="1">
      <c r="A80" s="66"/>
      <c r="E80" s="17"/>
      <c r="F80" s="17"/>
      <c r="G80" s="18"/>
      <c r="H80" s="19"/>
      <c r="I80" s="11"/>
      <c r="J80" s="11"/>
      <c r="K80" s="11"/>
      <c r="M80" s="21">
        <f>I79-I30</f>
        <v>0</v>
      </c>
      <c r="N80" s="21"/>
      <c r="O80" s="21">
        <f>K79-K30</f>
        <v>0</v>
      </c>
    </row>
    <row r="81" spans="1:11" ht="22.5" customHeight="1">
      <c r="A81" s="11" t="s">
        <v>22</v>
      </c>
      <c r="D81" s="34"/>
      <c r="G81" s="11"/>
      <c r="H81" s="11"/>
      <c r="I81" s="11"/>
      <c r="J81" s="11"/>
      <c r="K81" s="11"/>
    </row>
    <row r="82" spans="4:10" ht="22.5" customHeight="1">
      <c r="D82" s="34"/>
      <c r="H82" s="38"/>
      <c r="J82" s="38"/>
    </row>
    <row r="83" spans="1:10" ht="22.5" customHeight="1">
      <c r="A83" s="67"/>
      <c r="B83" s="67"/>
      <c r="C83" s="67"/>
      <c r="D83" s="67"/>
      <c r="E83" s="67"/>
      <c r="F83" s="34" t="s">
        <v>23</v>
      </c>
      <c r="H83" s="38"/>
      <c r="J83" s="38"/>
    </row>
    <row r="84" spans="1:10" ht="22.5" customHeight="1">
      <c r="A84" s="68"/>
      <c r="B84" s="68"/>
      <c r="C84" s="68"/>
      <c r="D84" s="68"/>
      <c r="E84" s="68"/>
      <c r="F84" s="34"/>
      <c r="H84" s="38"/>
      <c r="J84" s="38"/>
    </row>
    <row r="85" spans="1:10" ht="22.5" customHeight="1">
      <c r="A85" s="68"/>
      <c r="B85" s="68"/>
      <c r="C85" s="68"/>
      <c r="D85" s="68"/>
      <c r="E85" s="68"/>
      <c r="F85" s="69" t="s">
        <v>24</v>
      </c>
      <c r="H85" s="38"/>
      <c r="J85" s="38"/>
    </row>
    <row r="86" spans="1:10" ht="22.5" customHeight="1">
      <c r="A86" s="67"/>
      <c r="B86" s="67"/>
      <c r="C86" s="67"/>
      <c r="D86" s="67"/>
      <c r="E86" s="67"/>
      <c r="F86" s="34" t="s">
        <v>23</v>
      </c>
      <c r="H86" s="38"/>
      <c r="J86" s="38"/>
    </row>
    <row r="87" spans="1:11" ht="22.5" customHeight="1">
      <c r="A87" s="68"/>
      <c r="B87" s="68"/>
      <c r="C87" s="68"/>
      <c r="D87" s="68"/>
      <c r="E87" s="68"/>
      <c r="F87" s="34"/>
      <c r="H87" s="38"/>
      <c r="I87" s="70"/>
      <c r="J87" s="38"/>
      <c r="K87" s="70" t="s">
        <v>74</v>
      </c>
    </row>
    <row r="88" spans="1:11" ht="22.5" customHeight="1">
      <c r="A88" s="39" t="s">
        <v>81</v>
      </c>
      <c r="B88" s="40"/>
      <c r="C88" s="40"/>
      <c r="D88" s="40"/>
      <c r="E88" s="40"/>
      <c r="F88" s="40"/>
      <c r="G88" s="43"/>
      <c r="H88" s="42"/>
      <c r="I88" s="43"/>
      <c r="J88" s="42"/>
      <c r="K88" s="43"/>
    </row>
    <row r="89" spans="1:11" ht="22.5" customHeight="1">
      <c r="A89" s="44" t="s">
        <v>68</v>
      </c>
      <c r="B89" s="45"/>
      <c r="C89" s="45"/>
      <c r="D89" s="45"/>
      <c r="E89" s="45"/>
      <c r="F89" s="45"/>
      <c r="G89" s="43"/>
      <c r="H89" s="45"/>
      <c r="I89" s="43"/>
      <c r="J89" s="45"/>
      <c r="K89" s="43"/>
    </row>
    <row r="90" spans="1:11" ht="22.5" customHeight="1">
      <c r="A90" s="71" t="s">
        <v>138</v>
      </c>
      <c r="B90" s="58"/>
      <c r="C90" s="58"/>
      <c r="D90" s="58"/>
      <c r="E90" s="58"/>
      <c r="F90" s="58"/>
      <c r="G90" s="43"/>
      <c r="H90" s="45"/>
      <c r="I90" s="43"/>
      <c r="J90" s="45"/>
      <c r="K90" s="43"/>
    </row>
    <row r="91" spans="2:11" ht="22.5" customHeight="1">
      <c r="B91" s="58"/>
      <c r="C91" s="58"/>
      <c r="D91" s="58"/>
      <c r="E91" s="58"/>
      <c r="F91" s="58"/>
      <c r="G91" s="59"/>
      <c r="H91" s="58"/>
      <c r="I91" s="72"/>
      <c r="J91" s="58"/>
      <c r="K91" s="72" t="s">
        <v>153</v>
      </c>
    </row>
    <row r="92" spans="2:11" ht="22.5" customHeight="1">
      <c r="B92" s="58"/>
      <c r="C92" s="58"/>
      <c r="D92" s="58"/>
      <c r="E92" s="58"/>
      <c r="F92" s="58"/>
      <c r="G92" s="61" t="s">
        <v>13</v>
      </c>
      <c r="H92" s="58"/>
      <c r="I92" s="73">
        <v>2559</v>
      </c>
      <c r="J92" s="62"/>
      <c r="K92" s="73" t="s">
        <v>102</v>
      </c>
    </row>
    <row r="93" spans="1:11" ht="22.5" customHeight="1">
      <c r="A93" s="16" t="s">
        <v>69</v>
      </c>
      <c r="F93" s="12"/>
      <c r="G93" s="62"/>
      <c r="H93" s="62"/>
      <c r="I93" s="74"/>
      <c r="J93" s="62"/>
      <c r="K93" s="65"/>
    </row>
    <row r="94" spans="1:10" ht="22.5" customHeight="1">
      <c r="A94" s="16" t="s">
        <v>16</v>
      </c>
      <c r="E94" s="17"/>
      <c r="F94" s="17"/>
      <c r="G94" s="18"/>
      <c r="H94" s="19"/>
      <c r="J94" s="19"/>
    </row>
    <row r="95" spans="1:11" ht="22.5" customHeight="1">
      <c r="A95" s="11" t="s">
        <v>27</v>
      </c>
      <c r="E95" s="17"/>
      <c r="F95" s="17"/>
      <c r="G95" s="18" t="s">
        <v>110</v>
      </c>
      <c r="H95" s="19"/>
      <c r="I95" s="21">
        <v>41026</v>
      </c>
      <c r="J95" s="22"/>
      <c r="K95" s="27">
        <v>27459</v>
      </c>
    </row>
    <row r="96" spans="1:11" ht="22.5" customHeight="1">
      <c r="A96" s="11" t="s">
        <v>29</v>
      </c>
      <c r="E96" s="19"/>
      <c r="F96" s="17"/>
      <c r="G96" s="18" t="s">
        <v>83</v>
      </c>
      <c r="H96" s="19"/>
      <c r="I96" s="55">
        <v>23067</v>
      </c>
      <c r="J96" s="22"/>
      <c r="K96" s="75">
        <v>13871</v>
      </c>
    </row>
    <row r="97" spans="1:11" ht="22.5" customHeight="1">
      <c r="A97" s="66" t="s">
        <v>28</v>
      </c>
      <c r="E97" s="19"/>
      <c r="F97" s="17"/>
      <c r="G97" s="18" t="s">
        <v>94</v>
      </c>
      <c r="H97" s="19"/>
      <c r="I97" s="32">
        <v>4126</v>
      </c>
      <c r="J97" s="22"/>
      <c r="K97" s="76">
        <v>4623</v>
      </c>
    </row>
    <row r="98" spans="1:11" ht="22.5" customHeight="1">
      <c r="A98" s="16" t="s">
        <v>7</v>
      </c>
      <c r="E98" s="19"/>
      <c r="F98" s="17"/>
      <c r="G98" s="18"/>
      <c r="H98" s="19"/>
      <c r="I98" s="31">
        <f>SUM(I95:I97)</f>
        <v>68219</v>
      </c>
      <c r="J98" s="22"/>
      <c r="K98" s="31">
        <f>SUM(K95:K97)</f>
        <v>45953</v>
      </c>
    </row>
    <row r="99" spans="1:11" ht="22.5" customHeight="1">
      <c r="A99" s="16" t="s">
        <v>15</v>
      </c>
      <c r="E99" s="19"/>
      <c r="F99" s="17"/>
      <c r="G99" s="18"/>
      <c r="H99" s="19"/>
      <c r="I99" s="32"/>
      <c r="J99" s="22"/>
      <c r="K99" s="32"/>
    </row>
    <row r="100" spans="1:11" ht="22.5" customHeight="1">
      <c r="A100" s="11" t="s">
        <v>124</v>
      </c>
      <c r="E100" s="19"/>
      <c r="F100" s="17"/>
      <c r="G100" s="18"/>
      <c r="H100" s="19"/>
      <c r="I100" s="32">
        <v>7716</v>
      </c>
      <c r="J100" s="22"/>
      <c r="K100" s="76">
        <v>4902</v>
      </c>
    </row>
    <row r="101" spans="1:11" ht="22.5" customHeight="1">
      <c r="A101" s="69" t="s">
        <v>38</v>
      </c>
      <c r="E101" s="19"/>
      <c r="F101" s="17"/>
      <c r="G101" s="18"/>
      <c r="H101" s="19"/>
      <c r="I101" s="32">
        <v>18499</v>
      </c>
      <c r="J101" s="22"/>
      <c r="K101" s="76">
        <v>13352</v>
      </c>
    </row>
    <row r="102" spans="1:11" ht="22.5" customHeight="1">
      <c r="A102" s="16" t="s">
        <v>9</v>
      </c>
      <c r="E102" s="19"/>
      <c r="F102" s="17"/>
      <c r="G102" s="18"/>
      <c r="H102" s="19"/>
      <c r="I102" s="31">
        <f>SUM(I100:I101)</f>
        <v>26215</v>
      </c>
      <c r="J102" s="22"/>
      <c r="K102" s="31">
        <f>SUM(K100:K101)</f>
        <v>18254</v>
      </c>
    </row>
    <row r="103" spans="1:11" ht="22.5" customHeight="1">
      <c r="A103" s="77" t="s">
        <v>51</v>
      </c>
      <c r="B103" s="16"/>
      <c r="E103" s="19"/>
      <c r="F103" s="17"/>
      <c r="G103" s="18"/>
      <c r="H103" s="19"/>
      <c r="I103" s="32">
        <f>I98-I102</f>
        <v>42004</v>
      </c>
      <c r="J103" s="22"/>
      <c r="K103" s="32">
        <f>K98-K102</f>
        <v>27699</v>
      </c>
    </row>
    <row r="104" spans="1:11" ht="22.5" customHeight="1">
      <c r="A104" s="11" t="s">
        <v>32</v>
      </c>
      <c r="E104" s="19"/>
      <c r="F104" s="17"/>
      <c r="G104" s="78"/>
      <c r="H104" s="19"/>
      <c r="I104" s="79">
        <v>-10278</v>
      </c>
      <c r="J104" s="22"/>
      <c r="K104" s="80">
        <v>-6189</v>
      </c>
    </row>
    <row r="105" spans="1:11" ht="22.5" customHeight="1">
      <c r="A105" s="77" t="s">
        <v>52</v>
      </c>
      <c r="E105" s="19"/>
      <c r="F105" s="17"/>
      <c r="G105" s="18"/>
      <c r="H105" s="19"/>
      <c r="I105" s="55">
        <f>SUM(I103:I104)</f>
        <v>31726</v>
      </c>
      <c r="J105" s="22"/>
      <c r="K105" s="55">
        <f>SUM(K103:K104)</f>
        <v>21510</v>
      </c>
    </row>
    <row r="106" spans="1:11" ht="22.5" customHeight="1">
      <c r="A106" s="11" t="s">
        <v>53</v>
      </c>
      <c r="E106" s="19"/>
      <c r="F106" s="17"/>
      <c r="G106" s="18" t="s">
        <v>125</v>
      </c>
      <c r="H106" s="19"/>
      <c r="I106" s="50">
        <v>-6625</v>
      </c>
      <c r="J106" s="22"/>
      <c r="K106" s="81">
        <v>-4513</v>
      </c>
    </row>
    <row r="107" spans="1:11" ht="22.5" customHeight="1">
      <c r="A107" s="16" t="s">
        <v>87</v>
      </c>
      <c r="E107" s="19"/>
      <c r="F107" s="17"/>
      <c r="G107" s="18"/>
      <c r="H107" s="19"/>
      <c r="I107" s="31">
        <f>SUM(I105:I106)</f>
        <v>25101</v>
      </c>
      <c r="J107" s="22"/>
      <c r="K107" s="31">
        <f>SUM(K105:K106)</f>
        <v>16997</v>
      </c>
    </row>
    <row r="108" spans="1:11" ht="22.5" customHeight="1">
      <c r="A108" s="16"/>
      <c r="E108" s="19"/>
      <c r="F108" s="17"/>
      <c r="G108" s="18"/>
      <c r="H108" s="19"/>
      <c r="I108" s="55"/>
      <c r="J108" s="22"/>
      <c r="K108" s="55"/>
    </row>
    <row r="109" spans="1:11" ht="22.5" customHeight="1">
      <c r="A109" s="16" t="s">
        <v>133</v>
      </c>
      <c r="E109" s="19"/>
      <c r="F109" s="17"/>
      <c r="G109" s="18"/>
      <c r="H109" s="19"/>
      <c r="I109" s="82">
        <v>0</v>
      </c>
      <c r="J109" s="22"/>
      <c r="K109" s="82">
        <v>0</v>
      </c>
    </row>
    <row r="110" spans="1:11" ht="22.5" customHeight="1">
      <c r="A110" s="16"/>
      <c r="E110" s="19"/>
      <c r="F110" s="17"/>
      <c r="G110" s="18"/>
      <c r="H110" s="19"/>
      <c r="I110" s="55"/>
      <c r="J110" s="22"/>
      <c r="K110" s="55"/>
    </row>
    <row r="111" spans="1:11" ht="22.5" customHeight="1" thickBot="1">
      <c r="A111" s="16" t="s">
        <v>75</v>
      </c>
      <c r="E111" s="19"/>
      <c r="F111" s="17"/>
      <c r="G111" s="18"/>
      <c r="H111" s="19"/>
      <c r="I111" s="33">
        <f>SUM(I107:I109)</f>
        <v>25101</v>
      </c>
      <c r="J111" s="22"/>
      <c r="K111" s="33">
        <f>SUM(K107:K109)</f>
        <v>16997</v>
      </c>
    </row>
    <row r="112" spans="1:11" ht="22.5" customHeight="1" thickTop="1">
      <c r="A112" s="16"/>
      <c r="E112" s="19"/>
      <c r="F112" s="17"/>
      <c r="G112" s="18"/>
      <c r="H112" s="19"/>
      <c r="I112" s="55"/>
      <c r="J112" s="22"/>
      <c r="K112" s="55"/>
    </row>
    <row r="113" spans="1:8" s="84" customFormat="1" ht="22.5" customHeight="1">
      <c r="A113" s="83" t="s">
        <v>111</v>
      </c>
      <c r="C113" s="85"/>
      <c r="D113" s="86"/>
      <c r="E113" s="86"/>
      <c r="F113" s="86"/>
      <c r="G113" s="87">
        <v>17</v>
      </c>
      <c r="H113" s="88"/>
    </row>
    <row r="114" spans="1:11" s="84" customFormat="1" ht="22.5" customHeight="1" thickBot="1">
      <c r="A114" s="23" t="s">
        <v>132</v>
      </c>
      <c r="C114" s="88"/>
      <c r="D114" s="86"/>
      <c r="E114" s="89"/>
      <c r="F114" s="86"/>
      <c r="G114" s="89"/>
      <c r="H114" s="88"/>
      <c r="I114" s="90">
        <v>0.13</v>
      </c>
      <c r="J114" s="86"/>
      <c r="K114" s="90">
        <v>0.08</v>
      </c>
    </row>
    <row r="115" spans="1:11" ht="22.5" customHeight="1" thickTop="1">
      <c r="A115" s="16"/>
      <c r="E115" s="19"/>
      <c r="F115" s="17"/>
      <c r="G115" s="55"/>
      <c r="H115" s="22"/>
      <c r="I115" s="55"/>
      <c r="J115" s="22"/>
      <c r="K115" s="55"/>
    </row>
    <row r="116" spans="1:10" ht="22.5" customHeight="1">
      <c r="A116" s="11" t="s">
        <v>22</v>
      </c>
      <c r="D116" s="34"/>
      <c r="H116" s="38"/>
      <c r="J116" s="38"/>
    </row>
    <row r="117" spans="1:11" ht="22.5" customHeight="1">
      <c r="A117" s="68"/>
      <c r="B117" s="68"/>
      <c r="C117" s="68"/>
      <c r="D117" s="68"/>
      <c r="E117" s="68"/>
      <c r="F117" s="34"/>
      <c r="H117" s="38"/>
      <c r="I117" s="70"/>
      <c r="J117" s="38"/>
      <c r="K117" s="70" t="s">
        <v>74</v>
      </c>
    </row>
    <row r="118" spans="1:11" ht="22.5" customHeight="1">
      <c r="A118" s="39" t="s">
        <v>81</v>
      </c>
      <c r="B118" s="40"/>
      <c r="C118" s="40"/>
      <c r="D118" s="40"/>
      <c r="E118" s="40"/>
      <c r="F118" s="40"/>
      <c r="G118" s="43"/>
      <c r="H118" s="42"/>
      <c r="I118" s="43"/>
      <c r="J118" s="42"/>
      <c r="K118" s="43"/>
    </row>
    <row r="119" spans="1:11" ht="22.5" customHeight="1">
      <c r="A119" s="44" t="s">
        <v>68</v>
      </c>
      <c r="B119" s="45"/>
      <c r="C119" s="45"/>
      <c r="D119" s="45"/>
      <c r="E119" s="45"/>
      <c r="F119" s="45"/>
      <c r="G119" s="43"/>
      <c r="H119" s="45"/>
      <c r="I119" s="43"/>
      <c r="J119" s="45"/>
      <c r="K119" s="43"/>
    </row>
    <row r="120" spans="1:11" ht="22.5" customHeight="1">
      <c r="A120" s="71" t="s">
        <v>135</v>
      </c>
      <c r="B120" s="58"/>
      <c r="C120" s="58"/>
      <c r="D120" s="58"/>
      <c r="E120" s="58"/>
      <c r="F120" s="58"/>
      <c r="G120" s="43"/>
      <c r="H120" s="45"/>
      <c r="I120" s="43"/>
      <c r="J120" s="45"/>
      <c r="K120" s="43"/>
    </row>
    <row r="121" spans="2:11" ht="22.5" customHeight="1">
      <c r="B121" s="58"/>
      <c r="C121" s="58"/>
      <c r="D121" s="58"/>
      <c r="E121" s="58"/>
      <c r="F121" s="58"/>
      <c r="G121" s="59"/>
      <c r="H121" s="58"/>
      <c r="I121" s="72"/>
      <c r="J121" s="58"/>
      <c r="K121" s="72" t="s">
        <v>153</v>
      </c>
    </row>
    <row r="122" spans="2:11" ht="22.5" customHeight="1">
      <c r="B122" s="58"/>
      <c r="C122" s="58"/>
      <c r="D122" s="58"/>
      <c r="E122" s="58"/>
      <c r="F122" s="58"/>
      <c r="G122" s="61" t="s">
        <v>13</v>
      </c>
      <c r="H122" s="58"/>
      <c r="I122" s="73">
        <v>2559</v>
      </c>
      <c r="J122" s="62"/>
      <c r="K122" s="73" t="s">
        <v>102</v>
      </c>
    </row>
    <row r="123" spans="1:11" ht="22.5" customHeight="1">
      <c r="A123" s="16" t="s">
        <v>69</v>
      </c>
      <c r="F123" s="12"/>
      <c r="G123" s="62"/>
      <c r="H123" s="62"/>
      <c r="I123" s="74"/>
      <c r="J123" s="62"/>
      <c r="K123" s="65"/>
    </row>
    <row r="124" spans="1:10" ht="22.5" customHeight="1">
      <c r="A124" s="16" t="s">
        <v>16</v>
      </c>
      <c r="E124" s="17"/>
      <c r="F124" s="17"/>
      <c r="G124" s="18"/>
      <c r="H124" s="19"/>
      <c r="J124" s="19"/>
    </row>
    <row r="125" spans="1:11" ht="22.5" customHeight="1">
      <c r="A125" s="11" t="s">
        <v>27</v>
      </c>
      <c r="E125" s="17"/>
      <c r="F125" s="17"/>
      <c r="G125" s="18" t="s">
        <v>110</v>
      </c>
      <c r="H125" s="19"/>
      <c r="I125" s="21">
        <v>74621</v>
      </c>
      <c r="J125" s="22"/>
      <c r="K125" s="27">
        <v>53618</v>
      </c>
    </row>
    <row r="126" spans="1:11" ht="22.5" customHeight="1">
      <c r="A126" s="11" t="s">
        <v>29</v>
      </c>
      <c r="E126" s="19"/>
      <c r="F126" s="17"/>
      <c r="G126" s="18" t="s">
        <v>83</v>
      </c>
      <c r="H126" s="19"/>
      <c r="I126" s="55">
        <v>41138</v>
      </c>
      <c r="J126" s="22"/>
      <c r="K126" s="75">
        <v>26129</v>
      </c>
    </row>
    <row r="127" spans="1:11" ht="22.5" customHeight="1">
      <c r="A127" s="66" t="s">
        <v>28</v>
      </c>
      <c r="E127" s="19"/>
      <c r="F127" s="17"/>
      <c r="G127" s="18" t="s">
        <v>94</v>
      </c>
      <c r="H127" s="19"/>
      <c r="I127" s="32">
        <v>8839</v>
      </c>
      <c r="J127" s="22"/>
      <c r="K127" s="76">
        <v>8884</v>
      </c>
    </row>
    <row r="128" spans="1:11" ht="22.5" customHeight="1">
      <c r="A128" s="16" t="s">
        <v>7</v>
      </c>
      <c r="E128" s="19"/>
      <c r="F128" s="17"/>
      <c r="G128" s="18"/>
      <c r="H128" s="19"/>
      <c r="I128" s="31">
        <f>SUM(I125:I127)</f>
        <v>124598</v>
      </c>
      <c r="J128" s="22"/>
      <c r="K128" s="31">
        <f>SUM(K125:K127)</f>
        <v>88631</v>
      </c>
    </row>
    <row r="129" spans="1:11" ht="22.5" customHeight="1">
      <c r="A129" s="16" t="s">
        <v>15</v>
      </c>
      <c r="E129" s="19"/>
      <c r="F129" s="17"/>
      <c r="G129" s="18"/>
      <c r="H129" s="19"/>
      <c r="I129" s="32"/>
      <c r="J129" s="22"/>
      <c r="K129" s="32"/>
    </row>
    <row r="130" spans="1:11" ht="22.5" customHeight="1">
      <c r="A130" s="11" t="s">
        <v>124</v>
      </c>
      <c r="E130" s="19"/>
      <c r="F130" s="17"/>
      <c r="G130" s="18"/>
      <c r="H130" s="19"/>
      <c r="I130" s="32">
        <v>14047</v>
      </c>
      <c r="J130" s="22"/>
      <c r="K130" s="76">
        <v>10153</v>
      </c>
    </row>
    <row r="131" spans="1:11" ht="22.5" customHeight="1">
      <c r="A131" s="69" t="s">
        <v>38</v>
      </c>
      <c r="E131" s="19"/>
      <c r="F131" s="17"/>
      <c r="G131" s="18"/>
      <c r="H131" s="19"/>
      <c r="I131" s="32">
        <v>34621</v>
      </c>
      <c r="J131" s="22"/>
      <c r="K131" s="76">
        <v>24618</v>
      </c>
    </row>
    <row r="132" spans="1:11" ht="22.5" customHeight="1">
      <c r="A132" s="16" t="s">
        <v>9</v>
      </c>
      <c r="E132" s="19"/>
      <c r="F132" s="17"/>
      <c r="G132" s="18"/>
      <c r="H132" s="19"/>
      <c r="I132" s="31">
        <f>SUM(I130:I131)</f>
        <v>48668</v>
      </c>
      <c r="J132" s="22"/>
      <c r="K132" s="31">
        <f>SUM(K130:K131)</f>
        <v>34771</v>
      </c>
    </row>
    <row r="133" spans="1:11" ht="22.5" customHeight="1">
      <c r="A133" s="77" t="s">
        <v>51</v>
      </c>
      <c r="B133" s="16"/>
      <c r="E133" s="19"/>
      <c r="F133" s="17"/>
      <c r="G133" s="18"/>
      <c r="H133" s="19"/>
      <c r="I133" s="32">
        <f>I128-I132</f>
        <v>75930</v>
      </c>
      <c r="J133" s="22"/>
      <c r="K133" s="32">
        <f>K128-K132</f>
        <v>53860</v>
      </c>
    </row>
    <row r="134" spans="1:11" ht="22.5" customHeight="1">
      <c r="A134" s="11" t="s">
        <v>32</v>
      </c>
      <c r="E134" s="19"/>
      <c r="F134" s="17"/>
      <c r="G134" s="78"/>
      <c r="H134" s="19"/>
      <c r="I134" s="79">
        <v>-18742</v>
      </c>
      <c r="J134" s="22"/>
      <c r="K134" s="80">
        <v>-12408</v>
      </c>
    </row>
    <row r="135" spans="1:11" ht="22.5" customHeight="1">
      <c r="A135" s="77" t="s">
        <v>52</v>
      </c>
      <c r="E135" s="19"/>
      <c r="F135" s="17"/>
      <c r="G135" s="18"/>
      <c r="H135" s="19"/>
      <c r="I135" s="55">
        <f>SUM(I133:I134)</f>
        <v>57188</v>
      </c>
      <c r="J135" s="22"/>
      <c r="K135" s="55">
        <f>SUM(K133:K134)</f>
        <v>41452</v>
      </c>
    </row>
    <row r="136" spans="1:11" ht="22.5" customHeight="1">
      <c r="A136" s="11" t="s">
        <v>53</v>
      </c>
      <c r="E136" s="19"/>
      <c r="F136" s="17"/>
      <c r="G136" s="18" t="s">
        <v>125</v>
      </c>
      <c r="H136" s="19"/>
      <c r="I136" s="50">
        <v>-12044</v>
      </c>
      <c r="J136" s="22"/>
      <c r="K136" s="81">
        <v>-8790</v>
      </c>
    </row>
    <row r="137" spans="1:11" ht="22.5" customHeight="1">
      <c r="A137" s="16" t="s">
        <v>87</v>
      </c>
      <c r="E137" s="19"/>
      <c r="F137" s="17"/>
      <c r="G137" s="18"/>
      <c r="H137" s="19"/>
      <c r="I137" s="31">
        <f>SUM(I135:I136)</f>
        <v>45144</v>
      </c>
      <c r="J137" s="22"/>
      <c r="K137" s="31">
        <f>SUM(K135:K136)</f>
        <v>32662</v>
      </c>
    </row>
    <row r="138" spans="1:11" ht="22.5" customHeight="1">
      <c r="A138" s="16"/>
      <c r="E138" s="19"/>
      <c r="F138" s="17"/>
      <c r="G138" s="18"/>
      <c r="H138" s="19"/>
      <c r="I138" s="55"/>
      <c r="J138" s="22"/>
      <c r="K138" s="55"/>
    </row>
    <row r="139" spans="1:11" ht="22.5" customHeight="1">
      <c r="A139" s="16" t="s">
        <v>133</v>
      </c>
      <c r="E139" s="19"/>
      <c r="F139" s="17"/>
      <c r="G139" s="18"/>
      <c r="H139" s="19"/>
      <c r="I139" s="82">
        <v>0</v>
      </c>
      <c r="J139" s="22"/>
      <c r="K139" s="82">
        <v>0</v>
      </c>
    </row>
    <row r="140" spans="1:11" ht="22.5" customHeight="1">
      <c r="A140" s="16"/>
      <c r="E140" s="19"/>
      <c r="F140" s="17"/>
      <c r="G140" s="18"/>
      <c r="H140" s="19"/>
      <c r="I140" s="55"/>
      <c r="J140" s="22"/>
      <c r="K140" s="55"/>
    </row>
    <row r="141" spans="1:11" ht="22.5" customHeight="1" thickBot="1">
      <c r="A141" s="16" t="s">
        <v>75</v>
      </c>
      <c r="E141" s="19"/>
      <c r="F141" s="17"/>
      <c r="G141" s="18"/>
      <c r="H141" s="19"/>
      <c r="I141" s="33">
        <f>SUM(I137:I139)</f>
        <v>45144</v>
      </c>
      <c r="J141" s="22"/>
      <c r="K141" s="33">
        <f>SUM(K137:K139)</f>
        <v>32662</v>
      </c>
    </row>
    <row r="142" spans="1:11" ht="22.5" customHeight="1" thickTop="1">
      <c r="A142" s="16"/>
      <c r="E142" s="19"/>
      <c r="F142" s="17"/>
      <c r="G142" s="18"/>
      <c r="H142" s="19"/>
      <c r="I142" s="55"/>
      <c r="J142" s="22"/>
      <c r="K142" s="55"/>
    </row>
    <row r="143" spans="1:8" s="84" customFormat="1" ht="22.5" customHeight="1">
      <c r="A143" s="83" t="s">
        <v>111</v>
      </c>
      <c r="C143" s="85"/>
      <c r="D143" s="86"/>
      <c r="E143" s="86"/>
      <c r="F143" s="86"/>
      <c r="G143" s="87">
        <v>17</v>
      </c>
      <c r="H143" s="88"/>
    </row>
    <row r="144" spans="1:11" s="84" customFormat="1" ht="22.5" customHeight="1" thickBot="1">
      <c r="A144" s="23" t="s">
        <v>132</v>
      </c>
      <c r="C144" s="88"/>
      <c r="D144" s="86"/>
      <c r="E144" s="89"/>
      <c r="F144" s="86"/>
      <c r="G144" s="89"/>
      <c r="H144" s="88"/>
      <c r="I144" s="90">
        <v>0.23</v>
      </c>
      <c r="J144" s="86"/>
      <c r="K144" s="90">
        <v>0.16</v>
      </c>
    </row>
    <row r="145" spans="1:11" ht="22.5" customHeight="1" thickTop="1">
      <c r="A145" s="16"/>
      <c r="E145" s="19"/>
      <c r="F145" s="17"/>
      <c r="G145" s="55"/>
      <c r="H145" s="22"/>
      <c r="I145" s="55"/>
      <c r="J145" s="22"/>
      <c r="K145" s="55"/>
    </row>
    <row r="146" spans="1:10" ht="22.5" customHeight="1">
      <c r="A146" s="11" t="s">
        <v>22</v>
      </c>
      <c r="D146" s="34"/>
      <c r="H146" s="38"/>
      <c r="J146" s="38"/>
    </row>
    <row r="147" spans="1:11" ht="22.5" customHeight="1">
      <c r="A147" s="68"/>
      <c r="B147" s="68"/>
      <c r="C147" s="68"/>
      <c r="D147" s="68"/>
      <c r="E147" s="68"/>
      <c r="F147" s="34"/>
      <c r="H147" s="38"/>
      <c r="I147" s="70"/>
      <c r="J147" s="38"/>
      <c r="K147" s="70" t="s">
        <v>74</v>
      </c>
    </row>
    <row r="148" spans="1:11" ht="22.5" customHeight="1">
      <c r="A148" s="39" t="s">
        <v>81</v>
      </c>
      <c r="B148" s="91"/>
      <c r="C148" s="91"/>
      <c r="D148" s="91"/>
      <c r="E148" s="91"/>
      <c r="F148" s="92"/>
      <c r="G148" s="93"/>
      <c r="H148" s="94"/>
      <c r="I148" s="93"/>
      <c r="J148" s="94"/>
      <c r="K148" s="93"/>
    </row>
    <row r="149" spans="1:11" ht="22.5" customHeight="1">
      <c r="A149" s="91" t="s">
        <v>54</v>
      </c>
      <c r="B149" s="91"/>
      <c r="C149" s="91"/>
      <c r="D149" s="91"/>
      <c r="E149" s="91"/>
      <c r="F149" s="92"/>
      <c r="G149" s="93"/>
      <c r="H149" s="94"/>
      <c r="I149" s="93"/>
      <c r="J149" s="94"/>
      <c r="K149" s="93"/>
    </row>
    <row r="150" spans="1:11" ht="22.5" customHeight="1">
      <c r="A150" s="71" t="s">
        <v>135</v>
      </c>
      <c r="B150" s="58"/>
      <c r="C150" s="58"/>
      <c r="D150" s="58"/>
      <c r="E150" s="58"/>
      <c r="F150" s="58"/>
      <c r="G150" s="43"/>
      <c r="H150" s="45"/>
      <c r="I150" s="43"/>
      <c r="J150" s="45"/>
      <c r="K150" s="43"/>
    </row>
    <row r="151" spans="2:11" ht="20.25" customHeight="1">
      <c r="B151" s="58"/>
      <c r="C151" s="58"/>
      <c r="D151" s="58"/>
      <c r="E151" s="58"/>
      <c r="F151" s="58"/>
      <c r="G151" s="59"/>
      <c r="H151" s="58"/>
      <c r="I151" s="59"/>
      <c r="J151" s="58"/>
      <c r="K151" s="59" t="s">
        <v>70</v>
      </c>
    </row>
    <row r="152" spans="2:11" ht="20.25" customHeight="1">
      <c r="B152" s="58"/>
      <c r="C152" s="58"/>
      <c r="D152" s="58"/>
      <c r="E152" s="58"/>
      <c r="F152" s="58"/>
      <c r="G152" s="11"/>
      <c r="H152" s="11"/>
      <c r="I152" s="73">
        <v>2559</v>
      </c>
      <c r="J152" s="14"/>
      <c r="K152" s="73" t="s">
        <v>102</v>
      </c>
    </row>
    <row r="153" spans="1:11" ht="22.5" customHeight="1">
      <c r="A153" s="95" t="s">
        <v>55</v>
      </c>
      <c r="B153" s="95"/>
      <c r="C153" s="95"/>
      <c r="D153" s="95"/>
      <c r="E153" s="95"/>
      <c r="F153" s="95"/>
      <c r="G153" s="11"/>
      <c r="H153" s="11"/>
      <c r="I153" s="96"/>
      <c r="J153" s="97"/>
      <c r="K153" s="96"/>
    </row>
    <row r="154" spans="1:11" ht="22.5" customHeight="1">
      <c r="A154" s="98" t="s">
        <v>52</v>
      </c>
      <c r="B154" s="98"/>
      <c r="C154" s="98"/>
      <c r="D154" s="98"/>
      <c r="E154" s="98"/>
      <c r="F154" s="98"/>
      <c r="G154" s="11"/>
      <c r="H154" s="11"/>
      <c r="I154" s="81">
        <f>SUM(I135)</f>
        <v>57188</v>
      </c>
      <c r="J154" s="81"/>
      <c r="K154" s="81">
        <f>SUM(K135)</f>
        <v>41452</v>
      </c>
    </row>
    <row r="155" spans="1:11" ht="22.5" customHeight="1">
      <c r="A155" s="98" t="s">
        <v>128</v>
      </c>
      <c r="B155" s="98"/>
      <c r="C155" s="98"/>
      <c r="D155" s="98"/>
      <c r="E155" s="98"/>
      <c r="F155" s="98"/>
      <c r="G155" s="11"/>
      <c r="H155" s="11"/>
      <c r="I155" s="99"/>
      <c r="J155" s="81"/>
      <c r="K155" s="99"/>
    </row>
    <row r="156" spans="1:11" ht="22.5" customHeight="1">
      <c r="A156" s="98" t="s">
        <v>56</v>
      </c>
      <c r="B156" s="98"/>
      <c r="C156" s="98"/>
      <c r="D156" s="98"/>
      <c r="E156" s="98"/>
      <c r="F156" s="98"/>
      <c r="G156" s="11"/>
      <c r="H156" s="11"/>
      <c r="I156" s="99"/>
      <c r="J156" s="81"/>
      <c r="K156" s="99"/>
    </row>
    <row r="157" spans="1:11" ht="22.5" customHeight="1">
      <c r="A157" s="98" t="s">
        <v>97</v>
      </c>
      <c r="B157" s="98"/>
      <c r="C157" s="98"/>
      <c r="D157" s="98"/>
      <c r="E157" s="98"/>
      <c r="F157" s="98"/>
      <c r="G157" s="11"/>
      <c r="H157" s="11"/>
      <c r="I157" s="99">
        <v>1142</v>
      </c>
      <c r="J157" s="81"/>
      <c r="K157" s="99">
        <v>813</v>
      </c>
    </row>
    <row r="158" spans="1:11" ht="22.5" customHeight="1">
      <c r="A158" s="98" t="s">
        <v>155</v>
      </c>
      <c r="B158" s="98"/>
      <c r="C158" s="98"/>
      <c r="D158" s="98"/>
      <c r="E158" s="98"/>
      <c r="F158" s="98"/>
      <c r="G158" s="11"/>
      <c r="H158" s="11"/>
      <c r="I158" s="99">
        <v>6120</v>
      </c>
      <c r="J158" s="81"/>
      <c r="K158" s="99">
        <v>3948</v>
      </c>
    </row>
    <row r="159" spans="1:11" ht="22.5" customHeight="1">
      <c r="A159" s="98" t="s">
        <v>141</v>
      </c>
      <c r="C159" s="98"/>
      <c r="D159" s="98"/>
      <c r="E159" s="98"/>
      <c r="F159" s="98"/>
      <c r="G159" s="11"/>
      <c r="H159" s="11"/>
      <c r="I159" s="99">
        <v>-3</v>
      </c>
      <c r="J159" s="81"/>
      <c r="K159" s="99">
        <v>0</v>
      </c>
    </row>
    <row r="160" spans="1:11" ht="22.5" customHeight="1">
      <c r="A160" s="98" t="s">
        <v>98</v>
      </c>
      <c r="B160" s="98"/>
      <c r="C160" s="98"/>
      <c r="D160" s="98"/>
      <c r="E160" s="98"/>
      <c r="F160" s="98"/>
      <c r="G160" s="11"/>
      <c r="H160" s="11"/>
      <c r="I160" s="99">
        <v>-14886</v>
      </c>
      <c r="J160" s="81"/>
      <c r="K160" s="99">
        <v>-14723</v>
      </c>
    </row>
    <row r="161" spans="1:11" ht="22.5" customHeight="1">
      <c r="A161" s="98" t="s">
        <v>99</v>
      </c>
      <c r="B161" s="98"/>
      <c r="C161" s="98"/>
      <c r="D161" s="98"/>
      <c r="E161" s="98"/>
      <c r="F161" s="98"/>
      <c r="G161" s="11"/>
      <c r="H161" s="11"/>
      <c r="I161" s="81">
        <v>236</v>
      </c>
      <c r="J161" s="81"/>
      <c r="K161" s="81">
        <v>157</v>
      </c>
    </row>
    <row r="162" spans="1:11" ht="22.5" customHeight="1">
      <c r="A162" s="98" t="s">
        <v>151</v>
      </c>
      <c r="B162" s="98"/>
      <c r="C162" s="98"/>
      <c r="D162" s="98"/>
      <c r="E162" s="98"/>
      <c r="F162" s="98"/>
      <c r="G162" s="11"/>
      <c r="H162" s="11"/>
      <c r="I162" s="80">
        <v>18742</v>
      </c>
      <c r="J162" s="81"/>
      <c r="K162" s="80">
        <v>12408</v>
      </c>
    </row>
    <row r="163" spans="1:11" ht="22.5" customHeight="1">
      <c r="A163" s="98" t="s">
        <v>131</v>
      </c>
      <c r="B163" s="98"/>
      <c r="C163" s="98"/>
      <c r="D163" s="98"/>
      <c r="E163" s="98"/>
      <c r="F163" s="98"/>
      <c r="G163" s="11"/>
      <c r="H163" s="11"/>
      <c r="I163" s="81">
        <f>SUM(I154:I162)</f>
        <v>68539</v>
      </c>
      <c r="J163" s="81"/>
      <c r="K163" s="81">
        <f>SUM(K154:K162)</f>
        <v>44055</v>
      </c>
    </row>
    <row r="164" spans="1:11" ht="22.5" customHeight="1">
      <c r="A164" s="98" t="s">
        <v>77</v>
      </c>
      <c r="B164" s="98"/>
      <c r="C164" s="98"/>
      <c r="D164" s="98"/>
      <c r="E164" s="98"/>
      <c r="F164" s="98"/>
      <c r="G164" s="11"/>
      <c r="H164" s="11"/>
      <c r="I164" s="97"/>
      <c r="J164" s="97"/>
      <c r="K164" s="97"/>
    </row>
    <row r="165" spans="1:11" ht="22.5" customHeight="1">
      <c r="A165" s="98" t="s">
        <v>59</v>
      </c>
      <c r="B165" s="98"/>
      <c r="C165" s="98"/>
      <c r="D165" s="98"/>
      <c r="E165" s="98"/>
      <c r="F165" s="98"/>
      <c r="G165" s="11"/>
      <c r="H165" s="11"/>
      <c r="I165" s="99">
        <v>-1606</v>
      </c>
      <c r="J165" s="81"/>
      <c r="K165" s="99">
        <v>12488</v>
      </c>
    </row>
    <row r="166" spans="1:11" ht="22.5" customHeight="1">
      <c r="A166" s="98" t="s">
        <v>129</v>
      </c>
      <c r="B166" s="98"/>
      <c r="C166" s="98"/>
      <c r="D166" s="98"/>
      <c r="E166" s="98"/>
      <c r="F166" s="98"/>
      <c r="G166" s="11"/>
      <c r="H166" s="11"/>
      <c r="I166" s="99">
        <v>-136988</v>
      </c>
      <c r="J166" s="81"/>
      <c r="K166" s="99">
        <v>-71123</v>
      </c>
    </row>
    <row r="167" spans="1:11" ht="22.5" customHeight="1">
      <c r="A167" s="98" t="s">
        <v>130</v>
      </c>
      <c r="B167" s="98"/>
      <c r="C167" s="98"/>
      <c r="D167" s="98"/>
      <c r="E167" s="98"/>
      <c r="F167" s="98"/>
      <c r="G167" s="11"/>
      <c r="H167" s="11"/>
      <c r="I167" s="99">
        <v>-63516</v>
      </c>
      <c r="J167" s="81"/>
      <c r="K167" s="99">
        <v>-91581</v>
      </c>
    </row>
    <row r="168" spans="1:11" ht="22.5" customHeight="1">
      <c r="A168" s="98" t="s">
        <v>142</v>
      </c>
      <c r="B168" s="98"/>
      <c r="C168" s="98"/>
      <c r="D168" s="98"/>
      <c r="E168" s="98"/>
      <c r="F168" s="98"/>
      <c r="G168" s="11"/>
      <c r="H168" s="11"/>
      <c r="I168" s="99">
        <v>-13662</v>
      </c>
      <c r="J168" s="81"/>
      <c r="K168" s="20">
        <v>48</v>
      </c>
    </row>
    <row r="169" spans="1:11" ht="22.5" customHeight="1">
      <c r="A169" s="98" t="s">
        <v>143</v>
      </c>
      <c r="B169" s="98"/>
      <c r="C169" s="98"/>
      <c r="D169" s="98"/>
      <c r="E169" s="98"/>
      <c r="F169" s="98"/>
      <c r="G169" s="11"/>
      <c r="H169" s="11"/>
      <c r="I169" s="99">
        <v>-11558</v>
      </c>
      <c r="J169" s="81"/>
      <c r="K169" s="99">
        <v>39311</v>
      </c>
    </row>
    <row r="170" spans="1:11" ht="22.5" customHeight="1">
      <c r="A170" s="98" t="s">
        <v>60</v>
      </c>
      <c r="B170" s="98"/>
      <c r="C170" s="98"/>
      <c r="D170" s="98"/>
      <c r="E170" s="98"/>
      <c r="F170" s="98"/>
      <c r="G170" s="11"/>
      <c r="H170" s="11"/>
      <c r="I170" s="99">
        <v>-3456</v>
      </c>
      <c r="J170" s="81"/>
      <c r="K170" s="99">
        <v>1287</v>
      </c>
    </row>
    <row r="171" spans="1:11" ht="22.5" customHeight="1">
      <c r="A171" s="98" t="s">
        <v>78</v>
      </c>
      <c r="B171" s="98"/>
      <c r="C171" s="98"/>
      <c r="D171" s="98"/>
      <c r="E171" s="98"/>
      <c r="F171" s="98"/>
      <c r="G171" s="11"/>
      <c r="H171" s="11"/>
      <c r="I171" s="100"/>
      <c r="J171" s="101"/>
      <c r="K171" s="100"/>
    </row>
    <row r="172" spans="1:11" ht="22.5" customHeight="1">
      <c r="A172" s="98" t="s">
        <v>61</v>
      </c>
      <c r="B172" s="98"/>
      <c r="C172" s="98"/>
      <c r="D172" s="98"/>
      <c r="E172" s="98"/>
      <c r="F172" s="98"/>
      <c r="G172" s="11"/>
      <c r="H172" s="11"/>
      <c r="I172" s="99">
        <v>-381</v>
      </c>
      <c r="J172" s="81"/>
      <c r="K172" s="99">
        <v>12795</v>
      </c>
    </row>
    <row r="173" spans="1:11" ht="22.5" customHeight="1">
      <c r="A173" s="98" t="s">
        <v>62</v>
      </c>
      <c r="B173" s="98"/>
      <c r="C173" s="98"/>
      <c r="D173" s="98"/>
      <c r="E173" s="98"/>
      <c r="F173" s="98"/>
      <c r="G173" s="11"/>
      <c r="H173" s="11"/>
      <c r="I173" s="81">
        <v>-13987</v>
      </c>
      <c r="J173" s="81"/>
      <c r="K173" s="81">
        <v>9584</v>
      </c>
    </row>
    <row r="174" spans="1:11" ht="22.5" customHeight="1">
      <c r="A174" s="98" t="s">
        <v>63</v>
      </c>
      <c r="B174" s="98"/>
      <c r="C174" s="98"/>
      <c r="D174" s="98"/>
      <c r="E174" s="98"/>
      <c r="F174" s="98"/>
      <c r="G174" s="11"/>
      <c r="H174" s="11"/>
      <c r="I174" s="80">
        <v>0</v>
      </c>
      <c r="J174" s="81"/>
      <c r="K174" s="80">
        <v>-1533</v>
      </c>
    </row>
    <row r="175" spans="1:11" ht="22.5" customHeight="1">
      <c r="A175" s="98" t="s">
        <v>118</v>
      </c>
      <c r="B175" s="98"/>
      <c r="C175" s="98"/>
      <c r="D175" s="98"/>
      <c r="E175" s="98"/>
      <c r="F175" s="98"/>
      <c r="G175" s="11"/>
      <c r="H175" s="11"/>
      <c r="I175" s="81">
        <f>SUM(I165:I174)+I163</f>
        <v>-176615</v>
      </c>
      <c r="J175" s="81"/>
      <c r="K175" s="81">
        <f>SUM(K165:K174)+K163</f>
        <v>-44669</v>
      </c>
    </row>
    <row r="176" spans="1:11" ht="22.5" customHeight="1">
      <c r="A176" s="98" t="s">
        <v>64</v>
      </c>
      <c r="B176" s="98"/>
      <c r="C176" s="98"/>
      <c r="D176" s="98"/>
      <c r="E176" s="98"/>
      <c r="F176" s="98"/>
      <c r="G176" s="11"/>
      <c r="H176" s="11"/>
      <c r="I176" s="81">
        <v>-18265</v>
      </c>
      <c r="J176" s="81"/>
      <c r="K176" s="81">
        <v>-11371</v>
      </c>
    </row>
    <row r="177" spans="1:11" ht="22.5" customHeight="1">
      <c r="A177" s="98" t="s">
        <v>65</v>
      </c>
      <c r="B177" s="98"/>
      <c r="C177" s="98"/>
      <c r="D177" s="98"/>
      <c r="E177" s="98"/>
      <c r="F177" s="98"/>
      <c r="G177" s="11"/>
      <c r="H177" s="11"/>
      <c r="I177" s="81">
        <v>-10601</v>
      </c>
      <c r="J177" s="81"/>
      <c r="K177" s="81">
        <v>-6929</v>
      </c>
    </row>
    <row r="178" spans="1:11" ht="22.5" customHeight="1">
      <c r="A178" s="95" t="s">
        <v>116</v>
      </c>
      <c r="B178" s="95"/>
      <c r="C178" s="95"/>
      <c r="D178" s="95"/>
      <c r="E178" s="95"/>
      <c r="F178" s="98"/>
      <c r="G178" s="11"/>
      <c r="H178" s="11"/>
      <c r="I178" s="102">
        <f>SUM(I175:I177)</f>
        <v>-205481</v>
      </c>
      <c r="J178" s="81"/>
      <c r="K178" s="102">
        <f>SUM(K175:K177)</f>
        <v>-62969</v>
      </c>
    </row>
    <row r="179" spans="1:11" ht="8.25" customHeight="1">
      <c r="A179" s="95"/>
      <c r="B179" s="95"/>
      <c r="C179" s="95"/>
      <c r="D179" s="95"/>
      <c r="E179" s="95"/>
      <c r="F179" s="98"/>
      <c r="G179" s="11"/>
      <c r="H179" s="11"/>
      <c r="I179" s="81"/>
      <c r="J179" s="81"/>
      <c r="K179" s="81"/>
    </row>
    <row r="180" spans="1:11" ht="22.5" customHeight="1">
      <c r="A180" s="23" t="s">
        <v>22</v>
      </c>
      <c r="B180" s="23"/>
      <c r="C180" s="23"/>
      <c r="D180" s="23"/>
      <c r="E180" s="23"/>
      <c r="F180" s="23"/>
      <c r="G180" s="96"/>
      <c r="H180" s="97"/>
      <c r="I180" s="96"/>
      <c r="J180" s="97"/>
      <c r="K180" s="96"/>
    </row>
    <row r="181" spans="1:11" ht="22.5" customHeight="1">
      <c r="A181" s="68"/>
      <c r="B181" s="68"/>
      <c r="C181" s="68"/>
      <c r="D181" s="68"/>
      <c r="E181" s="68"/>
      <c r="F181" s="34"/>
      <c r="H181" s="38"/>
      <c r="I181" s="70"/>
      <c r="J181" s="38"/>
      <c r="K181" s="70" t="s">
        <v>74</v>
      </c>
    </row>
    <row r="182" spans="1:11" ht="22.5" customHeight="1">
      <c r="A182" s="39" t="s">
        <v>81</v>
      </c>
      <c r="B182" s="91"/>
      <c r="C182" s="91"/>
      <c r="D182" s="91"/>
      <c r="E182" s="91"/>
      <c r="F182" s="92"/>
      <c r="G182" s="93"/>
      <c r="H182" s="94"/>
      <c r="I182" s="93"/>
      <c r="J182" s="94"/>
      <c r="K182" s="93"/>
    </row>
    <row r="183" spans="1:11" ht="22.5" customHeight="1">
      <c r="A183" s="91" t="s">
        <v>58</v>
      </c>
      <c r="B183" s="91"/>
      <c r="C183" s="91"/>
      <c r="D183" s="91"/>
      <c r="E183" s="91"/>
      <c r="F183" s="92"/>
      <c r="G183" s="93"/>
      <c r="H183" s="94"/>
      <c r="I183" s="93"/>
      <c r="J183" s="94"/>
      <c r="K183" s="93"/>
    </row>
    <row r="184" spans="1:11" ht="22.5" customHeight="1">
      <c r="A184" s="71" t="s">
        <v>135</v>
      </c>
      <c r="B184" s="58"/>
      <c r="C184" s="58"/>
      <c r="D184" s="58"/>
      <c r="E184" s="58"/>
      <c r="F184" s="58"/>
      <c r="G184" s="43"/>
      <c r="H184" s="45"/>
      <c r="I184" s="43"/>
      <c r="J184" s="45"/>
      <c r="K184" s="43"/>
    </row>
    <row r="185" spans="2:11" ht="22.5" customHeight="1">
      <c r="B185" s="58"/>
      <c r="C185" s="58"/>
      <c r="D185" s="58"/>
      <c r="E185" s="58"/>
      <c r="F185" s="58"/>
      <c r="G185" s="59"/>
      <c r="H185" s="58"/>
      <c r="I185" s="59"/>
      <c r="J185" s="58"/>
      <c r="K185" s="59" t="s">
        <v>70</v>
      </c>
    </row>
    <row r="186" spans="2:11" ht="22.5" customHeight="1">
      <c r="B186" s="58"/>
      <c r="C186" s="58"/>
      <c r="D186" s="58"/>
      <c r="E186" s="58"/>
      <c r="F186" s="58"/>
      <c r="G186" s="11"/>
      <c r="H186" s="11"/>
      <c r="I186" s="73">
        <v>2559</v>
      </c>
      <c r="J186" s="14"/>
      <c r="K186" s="73" t="s">
        <v>102</v>
      </c>
    </row>
    <row r="187" spans="1:11" ht="22.5" customHeight="1">
      <c r="A187" s="95" t="s">
        <v>66</v>
      </c>
      <c r="B187" s="95"/>
      <c r="C187" s="95"/>
      <c r="D187" s="95"/>
      <c r="E187" s="95"/>
      <c r="F187" s="95"/>
      <c r="G187" s="11"/>
      <c r="H187" s="11"/>
      <c r="I187" s="99"/>
      <c r="J187" s="81"/>
      <c r="K187" s="99"/>
    </row>
    <row r="188" spans="1:11" ht="22.5" customHeight="1">
      <c r="A188" s="98" t="s">
        <v>119</v>
      </c>
      <c r="B188" s="98"/>
      <c r="C188" s="98"/>
      <c r="D188" s="98"/>
      <c r="E188" s="98"/>
      <c r="F188" s="98"/>
      <c r="G188" s="11"/>
      <c r="H188" s="11"/>
      <c r="I188" s="99">
        <v>11078</v>
      </c>
      <c r="J188" s="81"/>
      <c r="K188" s="99">
        <v>-1914</v>
      </c>
    </row>
    <row r="189" spans="1:11" ht="22.5" customHeight="1">
      <c r="A189" s="98" t="s">
        <v>112</v>
      </c>
      <c r="B189" s="98"/>
      <c r="C189" s="98"/>
      <c r="D189" s="98"/>
      <c r="E189" s="98"/>
      <c r="F189" s="98"/>
      <c r="G189" s="11"/>
      <c r="H189" s="11"/>
      <c r="I189" s="99">
        <v>-358</v>
      </c>
      <c r="J189" s="81"/>
      <c r="K189" s="99">
        <v>-3445</v>
      </c>
    </row>
    <row r="190" spans="1:11" ht="22.5" customHeight="1">
      <c r="A190" s="98" t="s">
        <v>113</v>
      </c>
      <c r="B190" s="98"/>
      <c r="C190" s="98"/>
      <c r="D190" s="98"/>
      <c r="E190" s="98"/>
      <c r="F190" s="98"/>
      <c r="G190" s="11"/>
      <c r="H190" s="11"/>
      <c r="I190" s="99">
        <v>17</v>
      </c>
      <c r="J190" s="81"/>
      <c r="K190" s="99">
        <v>0</v>
      </c>
    </row>
    <row r="191" spans="1:11" ht="22.5" customHeight="1">
      <c r="A191" s="95" t="s">
        <v>114</v>
      </c>
      <c r="B191" s="95"/>
      <c r="C191" s="95"/>
      <c r="D191" s="95"/>
      <c r="E191" s="95"/>
      <c r="F191" s="98"/>
      <c r="G191" s="11"/>
      <c r="H191" s="11"/>
      <c r="I191" s="102">
        <f>SUM(I188:I190)</f>
        <v>10737</v>
      </c>
      <c r="J191" s="81"/>
      <c r="K191" s="102">
        <f>SUM(K188:K190)</f>
        <v>-5359</v>
      </c>
    </row>
    <row r="192" spans="1:11" ht="22.5" customHeight="1">
      <c r="A192" s="95" t="s">
        <v>67</v>
      </c>
      <c r="B192" s="95"/>
      <c r="C192" s="95"/>
      <c r="D192" s="95"/>
      <c r="E192" s="95"/>
      <c r="F192" s="95"/>
      <c r="G192" s="11"/>
      <c r="H192" s="11"/>
      <c r="I192" s="96"/>
      <c r="J192" s="97"/>
      <c r="K192" s="96"/>
    </row>
    <row r="193" spans="1:11" ht="22.5" customHeight="1">
      <c r="A193" s="98" t="s">
        <v>139</v>
      </c>
      <c r="B193" s="98"/>
      <c r="C193" s="98"/>
      <c r="D193" s="98"/>
      <c r="E193" s="98"/>
      <c r="F193" s="98"/>
      <c r="G193" s="11"/>
      <c r="H193" s="11"/>
      <c r="I193" s="81">
        <v>17655</v>
      </c>
      <c r="J193" s="81"/>
      <c r="K193" s="81">
        <v>-28323</v>
      </c>
    </row>
    <row r="194" spans="1:11" ht="22.5" customHeight="1">
      <c r="A194" s="98" t="s">
        <v>157</v>
      </c>
      <c r="B194" s="98"/>
      <c r="C194" s="98"/>
      <c r="D194" s="98"/>
      <c r="E194" s="98"/>
      <c r="F194" s="98"/>
      <c r="G194" s="11"/>
      <c r="H194" s="11"/>
      <c r="I194" s="81">
        <v>18700</v>
      </c>
      <c r="J194" s="81"/>
      <c r="K194" s="81">
        <v>0</v>
      </c>
    </row>
    <row r="195" spans="1:11" ht="22.5" customHeight="1">
      <c r="A195" s="98" t="s">
        <v>152</v>
      </c>
      <c r="B195" s="98"/>
      <c r="C195" s="98"/>
      <c r="D195" s="98"/>
      <c r="E195" s="98"/>
      <c r="F195" s="98"/>
      <c r="G195" s="11"/>
      <c r="H195" s="11"/>
      <c r="I195" s="99">
        <v>-7080</v>
      </c>
      <c r="J195" s="81"/>
      <c r="K195" s="99">
        <v>-16698</v>
      </c>
    </row>
    <row r="196" spans="1:11" ht="22.5" customHeight="1">
      <c r="A196" s="98" t="s">
        <v>93</v>
      </c>
      <c r="B196" s="98"/>
      <c r="C196" s="98"/>
      <c r="D196" s="98"/>
      <c r="E196" s="98"/>
      <c r="F196" s="98"/>
      <c r="G196" s="11"/>
      <c r="H196" s="11"/>
      <c r="I196" s="99">
        <v>-303</v>
      </c>
      <c r="J196" s="81"/>
      <c r="K196" s="99">
        <v>-182</v>
      </c>
    </row>
    <row r="197" spans="1:11" ht="22.5" customHeight="1">
      <c r="A197" s="98" t="s">
        <v>144</v>
      </c>
      <c r="B197" s="98"/>
      <c r="C197" s="98"/>
      <c r="D197" s="98"/>
      <c r="E197" s="98"/>
      <c r="F197" s="98"/>
      <c r="G197" s="11"/>
      <c r="H197" s="11"/>
      <c r="I197" s="99">
        <v>150000</v>
      </c>
      <c r="J197" s="81"/>
      <c r="K197" s="99">
        <v>150000</v>
      </c>
    </row>
    <row r="198" spans="1:11" ht="22.5" customHeight="1">
      <c r="A198" s="98" t="s">
        <v>140</v>
      </c>
      <c r="B198" s="98"/>
      <c r="C198" s="98"/>
      <c r="D198" s="98"/>
      <c r="E198" s="98"/>
      <c r="F198" s="98"/>
      <c r="G198" s="11"/>
      <c r="H198" s="11"/>
      <c r="I198" s="99">
        <v>-35999</v>
      </c>
      <c r="J198" s="81"/>
      <c r="K198" s="99">
        <v>-24000</v>
      </c>
    </row>
    <row r="199" spans="1:11" ht="22.5" customHeight="1">
      <c r="A199" s="95" t="s">
        <v>95</v>
      </c>
      <c r="B199" s="95"/>
      <c r="C199" s="95"/>
      <c r="D199" s="95"/>
      <c r="E199" s="95"/>
      <c r="F199" s="98"/>
      <c r="G199" s="11"/>
      <c r="H199" s="11"/>
      <c r="I199" s="102">
        <f>SUM(I193:I198)</f>
        <v>142973</v>
      </c>
      <c r="J199" s="81"/>
      <c r="K199" s="102">
        <f>SUM(K193:K198)</f>
        <v>80797</v>
      </c>
    </row>
    <row r="200" spans="1:11" ht="22.5" customHeight="1">
      <c r="A200" s="95" t="s">
        <v>115</v>
      </c>
      <c r="B200" s="95"/>
      <c r="C200" s="95"/>
      <c r="D200" s="95"/>
      <c r="E200" s="95"/>
      <c r="F200" s="98"/>
      <c r="G200" s="11"/>
      <c r="H200" s="11"/>
      <c r="I200" s="99">
        <f>SUM(I178,I191,I199)</f>
        <v>-51771</v>
      </c>
      <c r="J200" s="81"/>
      <c r="K200" s="99">
        <f>SUM(K178,K191,K199)</f>
        <v>12469</v>
      </c>
    </row>
    <row r="201" spans="1:11" ht="22.5" customHeight="1">
      <c r="A201" s="98" t="s">
        <v>79</v>
      </c>
      <c r="B201" s="98"/>
      <c r="C201" s="98"/>
      <c r="D201" s="98"/>
      <c r="E201" s="98"/>
      <c r="F201" s="98"/>
      <c r="G201" s="11"/>
      <c r="H201" s="11"/>
      <c r="I201" s="80">
        <v>71470</v>
      </c>
      <c r="J201" s="81"/>
      <c r="K201" s="80">
        <v>9975</v>
      </c>
    </row>
    <row r="202" spans="1:11" ht="22.5" customHeight="1" thickBot="1">
      <c r="A202" s="95" t="s">
        <v>76</v>
      </c>
      <c r="B202" s="95"/>
      <c r="C202" s="95"/>
      <c r="D202" s="95"/>
      <c r="E202" s="95"/>
      <c r="F202" s="98"/>
      <c r="G202" s="11"/>
      <c r="H202" s="11"/>
      <c r="I202" s="103">
        <f>SUM(I200:I201)</f>
        <v>19699</v>
      </c>
      <c r="J202" s="81"/>
      <c r="K202" s="103">
        <f>SUM(K200:K201)</f>
        <v>22444</v>
      </c>
    </row>
    <row r="203" spans="1:11" ht="22.5" customHeight="1" thickTop="1">
      <c r="A203" s="98"/>
      <c r="B203" s="98"/>
      <c r="C203" s="98"/>
      <c r="D203" s="98"/>
      <c r="E203" s="98"/>
      <c r="F203" s="98"/>
      <c r="G203" s="11"/>
      <c r="H203" s="11"/>
      <c r="I203" s="104"/>
      <c r="J203" s="81"/>
      <c r="K203" s="99"/>
    </row>
    <row r="204" spans="1:11" ht="22.5" customHeight="1">
      <c r="A204" s="23" t="s">
        <v>22</v>
      </c>
      <c r="B204" s="23"/>
      <c r="C204" s="23"/>
      <c r="D204" s="23"/>
      <c r="E204" s="23"/>
      <c r="F204" s="23"/>
      <c r="G204" s="96"/>
      <c r="H204" s="97"/>
      <c r="I204" s="96"/>
      <c r="J204" s="97"/>
      <c r="K204" s="96"/>
    </row>
    <row r="205" spans="5:10" ht="22.5" customHeight="1">
      <c r="E205" s="17"/>
      <c r="F205" s="17"/>
      <c r="H205" s="19"/>
      <c r="J205" s="19"/>
    </row>
    <row r="206" spans="5:10" ht="22.5" customHeight="1">
      <c r="E206" s="17"/>
      <c r="F206" s="17"/>
      <c r="H206" s="19"/>
      <c r="J206" s="19"/>
    </row>
    <row r="207" spans="5:10" ht="22.5" customHeight="1">
      <c r="E207" s="17"/>
      <c r="F207" s="17"/>
      <c r="H207" s="19"/>
      <c r="J207" s="19"/>
    </row>
    <row r="208" spans="5:10" ht="22.5" customHeight="1">
      <c r="E208" s="17"/>
      <c r="F208" s="17"/>
      <c r="H208" s="19"/>
      <c r="J208" s="19"/>
    </row>
    <row r="209" spans="5:10" ht="22.5" customHeight="1">
      <c r="E209" s="17"/>
      <c r="F209" s="17"/>
      <c r="H209" s="19"/>
      <c r="J209" s="19"/>
    </row>
    <row r="210" spans="5:10" ht="22.5" customHeight="1">
      <c r="E210" s="17"/>
      <c r="F210" s="17"/>
      <c r="H210" s="19"/>
      <c r="J210" s="19"/>
    </row>
    <row r="211" spans="5:10" ht="22.5" customHeight="1">
      <c r="E211" s="17"/>
      <c r="F211" s="17"/>
      <c r="H211" s="19"/>
      <c r="J211" s="19"/>
    </row>
    <row r="212" spans="5:10" ht="22.5" customHeight="1">
      <c r="E212" s="17"/>
      <c r="F212" s="17"/>
      <c r="H212" s="19"/>
      <c r="J212" s="19"/>
    </row>
    <row r="213" spans="5:10" ht="22.5" customHeight="1">
      <c r="E213" s="17"/>
      <c r="F213" s="17"/>
      <c r="H213" s="19"/>
      <c r="J213" s="19"/>
    </row>
    <row r="214" spans="5:10" ht="22.5" customHeight="1">
      <c r="E214" s="17"/>
      <c r="F214" s="17"/>
      <c r="H214" s="19"/>
      <c r="J214" s="19"/>
    </row>
    <row r="215" spans="5:10" ht="22.5" customHeight="1">
      <c r="E215" s="17"/>
      <c r="F215" s="17"/>
      <c r="H215" s="19"/>
      <c r="J215" s="19"/>
    </row>
    <row r="216" spans="5:10" ht="22.5" customHeight="1">
      <c r="E216" s="17"/>
      <c r="F216" s="17"/>
      <c r="H216" s="19"/>
      <c r="J216" s="19"/>
    </row>
    <row r="217" spans="5:10" ht="22.5" customHeight="1">
      <c r="E217" s="17"/>
      <c r="F217" s="17"/>
      <c r="H217" s="19"/>
      <c r="J217" s="19"/>
    </row>
    <row r="218" spans="5:10" ht="22.5" customHeight="1">
      <c r="E218" s="17"/>
      <c r="F218" s="17"/>
      <c r="H218" s="19"/>
      <c r="J218" s="19"/>
    </row>
    <row r="219" spans="5:10" ht="22.5" customHeight="1">
      <c r="E219" s="17"/>
      <c r="F219" s="17"/>
      <c r="H219" s="19"/>
      <c r="J219" s="19"/>
    </row>
    <row r="220" spans="5:10" ht="22.5" customHeight="1">
      <c r="E220" s="17"/>
      <c r="F220" s="17"/>
      <c r="H220" s="19"/>
      <c r="J220" s="19"/>
    </row>
    <row r="221" spans="5:10" ht="22.5" customHeight="1">
      <c r="E221" s="17"/>
      <c r="F221" s="17"/>
      <c r="H221" s="19"/>
      <c r="J221" s="19"/>
    </row>
    <row r="222" spans="5:10" ht="22.5" customHeight="1">
      <c r="E222" s="17"/>
      <c r="F222" s="17"/>
      <c r="H222" s="19"/>
      <c r="J222" s="19"/>
    </row>
    <row r="223" spans="5:10" ht="22.5" customHeight="1">
      <c r="E223" s="17"/>
      <c r="F223" s="17"/>
      <c r="H223" s="19"/>
      <c r="J223" s="19"/>
    </row>
    <row r="224" spans="5:10" ht="22.5" customHeight="1">
      <c r="E224" s="17"/>
      <c r="F224" s="17"/>
      <c r="H224" s="19"/>
      <c r="J224" s="19"/>
    </row>
    <row r="225" spans="5:10" ht="22.5" customHeight="1">
      <c r="E225" s="17"/>
      <c r="F225" s="17"/>
      <c r="H225" s="19"/>
      <c r="J225" s="19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95" r:id="rId1"/>
  <rowBreaks count="6" manualBreakCount="6">
    <brk id="32" max="255" man="1"/>
    <brk id="61" max="255" man="1"/>
    <brk id="86" max="255" man="1"/>
    <brk id="116" max="10" man="1"/>
    <brk id="146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view="pageBreakPreview" zoomScale="130" zoomScaleNormal="145" zoomScaleSheetLayoutView="130" zoomScalePageLayoutView="0" workbookViewId="0" topLeftCell="A1">
      <selection activeCell="E12" sqref="E12"/>
    </sheetView>
  </sheetViews>
  <sheetFormatPr defaultColWidth="9.140625" defaultRowHeight="21.75"/>
  <cols>
    <col min="1" max="1" width="32.140625" style="1" customWidth="1"/>
    <col min="2" max="2" width="1.57421875" style="1" customWidth="1"/>
    <col min="3" max="3" width="15.00390625" style="105" customWidth="1"/>
    <col min="4" max="4" width="0.9921875" style="106" customWidth="1"/>
    <col min="5" max="5" width="14.28125" style="105" customWidth="1"/>
    <col min="6" max="6" width="0.9921875" style="106" customWidth="1"/>
    <col min="7" max="7" width="15.00390625" style="105" customWidth="1"/>
    <col min="8" max="8" width="0.9921875" style="106" customWidth="1"/>
    <col min="9" max="9" width="14.28125" style="106" customWidth="1"/>
    <col min="10" max="10" width="0.9921875" style="106" customWidth="1"/>
    <col min="11" max="11" width="14.28125" style="1" customWidth="1"/>
    <col min="12" max="12" width="0.2890625" style="1" customWidth="1"/>
    <col min="13" max="16384" width="9.140625" style="1" customWidth="1"/>
  </cols>
  <sheetData>
    <row r="1" ht="21.75">
      <c r="K1" s="2" t="s">
        <v>74</v>
      </c>
    </row>
    <row r="2" spans="1:10" ht="21.75">
      <c r="A2" s="3" t="s">
        <v>81</v>
      </c>
      <c r="B2" s="3"/>
      <c r="C2" s="107"/>
      <c r="D2" s="108"/>
      <c r="E2" s="107"/>
      <c r="F2" s="108"/>
      <c r="G2" s="107"/>
      <c r="H2" s="108"/>
      <c r="I2" s="108"/>
      <c r="J2" s="108"/>
    </row>
    <row r="3" spans="1:12" ht="21.75">
      <c r="A3" s="3" t="s">
        <v>25</v>
      </c>
      <c r="B3" s="3"/>
      <c r="C3" s="3"/>
      <c r="D3" s="3"/>
      <c r="E3" s="3"/>
      <c r="F3" s="3"/>
      <c r="G3" s="3"/>
      <c r="H3" s="109"/>
      <c r="I3" s="3"/>
      <c r="J3" s="109"/>
      <c r="L3" s="4"/>
    </row>
    <row r="4" spans="1:12" ht="21.75">
      <c r="A4" s="5" t="s">
        <v>135</v>
      </c>
      <c r="B4" s="6"/>
      <c r="C4" s="6"/>
      <c r="D4" s="6"/>
      <c r="E4" s="6"/>
      <c r="F4" s="6"/>
      <c r="G4" s="6"/>
      <c r="H4" s="110"/>
      <c r="I4" s="6"/>
      <c r="J4" s="110"/>
      <c r="L4" s="4"/>
    </row>
    <row r="5" spans="1:12" ht="21.75">
      <c r="A5" s="111"/>
      <c r="B5" s="111"/>
      <c r="C5" s="111"/>
      <c r="D5" s="111"/>
      <c r="E5" s="111"/>
      <c r="F5" s="111"/>
      <c r="G5" s="111"/>
      <c r="H5" s="112"/>
      <c r="I5" s="112"/>
      <c r="J5" s="112"/>
      <c r="K5" s="112" t="s">
        <v>70</v>
      </c>
      <c r="L5" s="111"/>
    </row>
    <row r="6" spans="3:12" ht="21.75">
      <c r="C6" s="113" t="s">
        <v>30</v>
      </c>
      <c r="E6" s="1"/>
      <c r="G6" s="121" t="s">
        <v>21</v>
      </c>
      <c r="H6" s="121"/>
      <c r="I6" s="121"/>
      <c r="J6" s="115"/>
      <c r="K6" s="113"/>
      <c r="L6" s="106"/>
    </row>
    <row r="7" spans="3:12" ht="21.75">
      <c r="C7" s="113" t="s">
        <v>127</v>
      </c>
      <c r="E7" s="113" t="s">
        <v>84</v>
      </c>
      <c r="G7" s="113" t="s">
        <v>42</v>
      </c>
      <c r="H7" s="115"/>
      <c r="I7" s="113"/>
      <c r="J7" s="115"/>
      <c r="L7" s="106"/>
    </row>
    <row r="8" spans="3:12" ht="21.75">
      <c r="C8" s="114" t="s">
        <v>126</v>
      </c>
      <c r="E8" s="114" t="s">
        <v>85</v>
      </c>
      <c r="G8" s="114" t="s">
        <v>43</v>
      </c>
      <c r="H8" s="115"/>
      <c r="I8" s="116" t="s">
        <v>36</v>
      </c>
      <c r="J8" s="117"/>
      <c r="K8" s="114" t="s">
        <v>10</v>
      </c>
      <c r="L8" s="106"/>
    </row>
    <row r="9" spans="3:12" ht="21.75">
      <c r="C9" s="115"/>
      <c r="E9" s="115"/>
      <c r="G9" s="115"/>
      <c r="H9" s="115"/>
      <c r="J9" s="117"/>
      <c r="K9" s="115"/>
      <c r="L9" s="106"/>
    </row>
    <row r="10" spans="1:12" ht="21.75">
      <c r="A10" s="7" t="s">
        <v>96</v>
      </c>
      <c r="C10" s="118">
        <v>200000</v>
      </c>
      <c r="D10" s="118"/>
      <c r="E10" s="118">
        <v>70718</v>
      </c>
      <c r="F10" s="118"/>
      <c r="G10" s="118">
        <v>8159</v>
      </c>
      <c r="H10" s="8"/>
      <c r="I10" s="118">
        <v>86062</v>
      </c>
      <c r="J10" s="118"/>
      <c r="K10" s="118">
        <f>SUM(C10:I10)</f>
        <v>364939</v>
      </c>
      <c r="L10" s="106"/>
    </row>
    <row r="11" spans="1:12" ht="21.75">
      <c r="A11" s="1" t="s">
        <v>154</v>
      </c>
      <c r="C11" s="118">
        <v>0</v>
      </c>
      <c r="D11" s="118"/>
      <c r="E11" s="118">
        <v>0</v>
      </c>
      <c r="F11" s="118"/>
      <c r="G11" s="118">
        <v>0</v>
      </c>
      <c r="H11" s="8"/>
      <c r="I11" s="118">
        <v>-24000</v>
      </c>
      <c r="J11" s="118"/>
      <c r="K11" s="118">
        <f>SUM(C11:I11)</f>
        <v>-24000</v>
      </c>
      <c r="L11" s="106"/>
    </row>
    <row r="12" spans="1:12" ht="21.75">
      <c r="A12" s="1" t="s">
        <v>87</v>
      </c>
      <c r="B12" s="9"/>
      <c r="C12" s="118">
        <v>0</v>
      </c>
      <c r="D12" s="118"/>
      <c r="E12" s="118">
        <v>0</v>
      </c>
      <c r="F12" s="118"/>
      <c r="G12" s="118">
        <v>0</v>
      </c>
      <c r="H12" s="8"/>
      <c r="I12" s="118">
        <f>SUM('BS PL CF'!K137)</f>
        <v>32662</v>
      </c>
      <c r="J12" s="118"/>
      <c r="K12" s="118">
        <f>SUM(E12:I12)</f>
        <v>32662</v>
      </c>
      <c r="L12" s="119"/>
    </row>
    <row r="13" spans="1:12" ht="22.5" thickBot="1">
      <c r="A13" s="7" t="s">
        <v>137</v>
      </c>
      <c r="B13" s="7"/>
      <c r="C13" s="120">
        <f>SUM(C10:C12)</f>
        <v>200000</v>
      </c>
      <c r="D13" s="118"/>
      <c r="E13" s="120">
        <f>SUM(E10:E12)</f>
        <v>70718</v>
      </c>
      <c r="F13" s="118"/>
      <c r="G13" s="120">
        <f>SUM(G10:G12)</f>
        <v>8159</v>
      </c>
      <c r="H13" s="8"/>
      <c r="I13" s="120">
        <f>SUM(I10:I12)</f>
        <v>94724</v>
      </c>
      <c r="J13" s="118"/>
      <c r="K13" s="120">
        <f>SUM(K10:K12)</f>
        <v>373601</v>
      </c>
      <c r="L13" s="119"/>
    </row>
    <row r="14" spans="3:12" ht="22.5" thickTop="1">
      <c r="C14" s="115"/>
      <c r="E14" s="115"/>
      <c r="G14" s="115"/>
      <c r="H14" s="115"/>
      <c r="J14" s="117"/>
      <c r="K14" s="115"/>
      <c r="L14" s="106"/>
    </row>
    <row r="15" spans="1:12" ht="21.75">
      <c r="A15" s="7" t="s">
        <v>100</v>
      </c>
      <c r="C15" s="118">
        <v>200000</v>
      </c>
      <c r="D15" s="118"/>
      <c r="E15" s="118">
        <v>70718</v>
      </c>
      <c r="F15" s="118"/>
      <c r="G15" s="118">
        <v>11681</v>
      </c>
      <c r="H15" s="8"/>
      <c r="I15" s="118">
        <v>128713</v>
      </c>
      <c r="J15" s="118"/>
      <c r="K15" s="118">
        <f>SUM(C15:I15)</f>
        <v>411112</v>
      </c>
      <c r="L15" s="106"/>
    </row>
    <row r="16" spans="1:12" ht="21.75">
      <c r="A16" s="1" t="s">
        <v>154</v>
      </c>
      <c r="C16" s="118">
        <v>0</v>
      </c>
      <c r="D16" s="118"/>
      <c r="E16" s="118">
        <v>0</v>
      </c>
      <c r="F16" s="118"/>
      <c r="G16" s="118">
        <v>0</v>
      </c>
      <c r="H16" s="8"/>
      <c r="I16" s="118">
        <v>-35999</v>
      </c>
      <c r="J16" s="118"/>
      <c r="K16" s="118">
        <f>SUM(C16:I16)</f>
        <v>-35999</v>
      </c>
      <c r="L16" s="106"/>
    </row>
    <row r="17" spans="1:12" ht="21.75">
      <c r="A17" s="1" t="s">
        <v>87</v>
      </c>
      <c r="B17" s="9"/>
      <c r="C17" s="118">
        <v>0</v>
      </c>
      <c r="D17" s="118"/>
      <c r="E17" s="118">
        <v>0</v>
      </c>
      <c r="F17" s="118"/>
      <c r="G17" s="118">
        <v>0</v>
      </c>
      <c r="H17" s="8"/>
      <c r="I17" s="118">
        <f>SUM('BS PL CF'!I137)</f>
        <v>45144</v>
      </c>
      <c r="J17" s="118"/>
      <c r="K17" s="118">
        <f>SUM(C17:I17)</f>
        <v>45144</v>
      </c>
      <c r="L17" s="119"/>
    </row>
    <row r="18" spans="1:12" ht="22.5" thickBot="1">
      <c r="A18" s="7" t="s">
        <v>136</v>
      </c>
      <c r="B18" s="7"/>
      <c r="C18" s="120">
        <f>SUM(C15:C17)</f>
        <v>200000</v>
      </c>
      <c r="D18" s="118"/>
      <c r="E18" s="120">
        <f>SUM(E15:E17)</f>
        <v>70718</v>
      </c>
      <c r="F18" s="118"/>
      <c r="G18" s="120">
        <f>SUM(G15:G17)</f>
        <v>11681</v>
      </c>
      <c r="H18" s="8"/>
      <c r="I18" s="120">
        <f>SUM(I15:I17)</f>
        <v>137858</v>
      </c>
      <c r="J18" s="118"/>
      <c r="K18" s="120">
        <f>SUM(K15:K17)</f>
        <v>420257</v>
      </c>
      <c r="L18" s="119"/>
    </row>
    <row r="19" spans="3:12" ht="22.5" thickTop="1">
      <c r="C19" s="115"/>
      <c r="E19" s="115"/>
      <c r="G19" s="115"/>
      <c r="H19" s="115"/>
      <c r="J19" s="117"/>
      <c r="K19" s="115"/>
      <c r="L19" s="106"/>
    </row>
    <row r="20" spans="1:12" ht="21.75">
      <c r="A20" s="1" t="s">
        <v>22</v>
      </c>
      <c r="G20" s="106"/>
      <c r="I20" s="105"/>
      <c r="K20" s="105"/>
      <c r="L20" s="106"/>
    </row>
  </sheetData>
  <sheetProtection/>
  <mergeCells count="1">
    <mergeCell ref="G6:I6"/>
  </mergeCells>
  <printOptions horizontalCentered="1"/>
  <pageMargins left="0.8661417322834646" right="0.5511811023622047" top="0.9055118110236221" bottom="0.3937007874015748" header="0.1968503937007874" footer="0.1968503937007874"/>
  <pageSetup firstPageNumber="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Suphanee Saktrakul</cp:lastModifiedBy>
  <cp:lastPrinted>2016-08-09T11:24:55Z</cp:lastPrinted>
  <dcterms:created xsi:type="dcterms:W3CDTF">1999-07-14T02:33:10Z</dcterms:created>
  <dcterms:modified xsi:type="dcterms:W3CDTF">2016-08-09T12:04:17Z</dcterms:modified>
  <cp:category/>
  <cp:version/>
  <cp:contentType/>
  <cp:contentStatus/>
</cp:coreProperties>
</file>