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40" activeTab="0"/>
  </bookViews>
  <sheets>
    <sheet name="BS PL CF" sheetId="1" r:id="rId1"/>
    <sheet name="SE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phannita</author>
  </authors>
  <commentList>
    <comment ref="I11" authorId="0">
      <text>
        <r>
          <rPr>
            <b/>
            <sz val="8"/>
            <rFont val="Tahoma"/>
            <family val="2"/>
          </rPr>
          <t>Cat:</t>
        </r>
        <r>
          <rPr>
            <sz val="8"/>
            <rFont val="Tahoma"/>
            <family val="2"/>
          </rPr>
          <t xml:space="preserve">
เพิ่มให้ค่ะ
</t>
        </r>
      </text>
    </comment>
    <comment ref="K11" authorId="0">
      <text>
        <r>
          <rPr>
            <b/>
            <sz val="8"/>
            <rFont val="Tahoma"/>
            <family val="2"/>
          </rPr>
          <t>Cat:</t>
        </r>
        <r>
          <rPr>
            <sz val="8"/>
            <rFont val="Tahoma"/>
            <family val="2"/>
          </rPr>
          <t xml:space="preserve">
เพิ่มให้ค่ะ
</t>
        </r>
      </text>
    </comment>
  </commentList>
</comments>
</file>

<file path=xl/sharedStrings.xml><?xml version="1.0" encoding="utf-8"?>
<sst xmlns="http://schemas.openxmlformats.org/spreadsheetml/2006/main" count="228" uniqueCount="171">
  <si>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</si>
  <si>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</si>
  <si>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</si>
  <si>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</si>
  <si>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</si>
  <si>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</si>
  <si>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</si>
  <si>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ทุนจดทะเบียน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</si>
  <si>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</si>
  <si>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</si>
  <si>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</si>
  <si>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</si>
  <si>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</si>
  <si>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</si>
  <si>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</si>
  <si>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</si>
  <si>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</si>
  <si>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</si>
  <si>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</si>
  <si>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</si>
  <si>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</si>
  <si>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</si>
  <si>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</si>
  <si>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 xml:space="preserve">ยังไม่ได้จัดสรร </t>
  </si>
  <si>
    <t>หมายเหตุประกอบงบการเงินเป็นส่วนหนึ่งของงบการเงินนี้</t>
  </si>
  <si>
    <t xml:space="preserve">   </t>
  </si>
  <si>
    <t xml:space="preserve">   กรรมการ</t>
  </si>
  <si>
    <t>งบแสดงการเปลี่ยนแปลงส่วนของผู้ถือหุ้น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</si>
  <si>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</si>
  <si>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</si>
  <si>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</si>
  <si>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</si>
  <si>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และชำระแล้ว</t>
  </si>
  <si>
    <t>ทุนเรือนหุ้นที่ออก</t>
  </si>
  <si>
    <t>ชำระภายในหนึ่งปี</t>
  </si>
  <si>
    <t>ส่วนที่ถึงกำหนดชำระภายในหนึ่งปี</t>
  </si>
  <si>
    <t>เงินสดและรายการเทียบเท่าเงินสด</t>
  </si>
  <si>
    <t>ค่าใช้จ่ายทางการเงิน</t>
  </si>
  <si>
    <t xml:space="preserve">  </t>
  </si>
  <si>
    <t>รวมหนี้สินไม่หมุนเวียน</t>
  </si>
  <si>
    <t>หนี้สินไม่หมุนเวียน</t>
  </si>
  <si>
    <t>ยังไม่ได้จัดสรร</t>
  </si>
  <si>
    <t xml:space="preserve">   ชำระภายในหนึ่งปี</t>
  </si>
  <si>
    <t>ค่าใช้จ่ายในการขาย</t>
  </si>
  <si>
    <t>ค่าใช้จ่ายในการบริหาร</t>
  </si>
  <si>
    <t>จัดสรรแล้ว - สำรองตามกฎหมาย</t>
  </si>
  <si>
    <t>ภาษีซื้อรอเรียกคืน</t>
  </si>
  <si>
    <t>ลูกหนี้ตามสัญญาเช่าการเงิน - ส่วนที่ถึงกำหนด</t>
  </si>
  <si>
    <t>ลูกหนี้ตามสัญญาเช่าซื้อ - ส่วนที่ถึงกำหนด</t>
  </si>
  <si>
    <t>เงินฝากธนาคารที่มีภาระค้ำประกัน</t>
  </si>
  <si>
    <t>ลูกหนี้ตามสัญญาเช่าการเงิน - สุทธิจาก</t>
  </si>
  <si>
    <t>ลูกหนี้ตามสัญญาเช่าซื้อ - สุทธิจาก</t>
  </si>
  <si>
    <t>จัดสรรแล้ว -</t>
  </si>
  <si>
    <t>สำรองตามกฎหมาย</t>
  </si>
  <si>
    <t>ทุนออกจำหน่ายและเรียกชำระแล้ว</t>
  </si>
  <si>
    <t xml:space="preserve">งบแสดงฐานะการเงิน </t>
  </si>
  <si>
    <t>งบแสดงฐานะการเงิน (ต่อ)</t>
  </si>
  <si>
    <t>ลูกหนี้การค้าและลูกหนี้อื่น</t>
  </si>
  <si>
    <t>เจ้าหนี้การค้าและเจ้าหนี้อื่น</t>
  </si>
  <si>
    <t>ภาษีขายที่ยังไม่ถึงกำหนดชำระ - ส่วนที่ถึงกำหนดภายในหนึ่งปี</t>
  </si>
  <si>
    <t>17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</si>
  <si>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</si>
  <si>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</si>
  <si>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</si>
  <si>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</si>
  <si>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</si>
  <si>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</si>
  <si>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งบกระแสเงินสด</t>
  </si>
  <si>
    <t>กระแสเงินสดจากกิจกรรมดำเนินงาน</t>
  </si>
  <si>
    <t>กำไรก่อนภาษี</t>
  </si>
  <si>
    <t xml:space="preserve">   จากกิจกรรมดำเนินงาน</t>
  </si>
  <si>
    <t>สำรองผลประโยชน์ระยะยาวของพนักงาน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</si>
  <si>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</si>
  <si>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</si>
  <si>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งบกระแสเงินสด (ต่อ)</t>
  </si>
  <si>
    <t xml:space="preserve">   ลูกหนี้การค้าและลูกหนี้อื่น</t>
  </si>
  <si>
    <t xml:space="preserve">   ลูกหนี้จากการซื้อสิทธิเรียกร้อง</t>
  </si>
  <si>
    <t xml:space="preserve">   ลูกหนี้ตามสัญญาเช่าทางการเงินและสัญญาเช่าซื้อ</t>
  </si>
  <si>
    <t xml:space="preserve">   ลูกหนี้ตามสัญญากู้ยืมเงิน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</si>
  <si>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</si>
  <si>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</si>
  <si>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</si>
  <si>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 xml:space="preserve">   หนี้สินไม่หมุนเวียนอื่น</t>
  </si>
  <si>
    <t xml:space="preserve">   จ่ายดอกเบี้ย</t>
  </si>
  <si>
    <t xml:space="preserve">   จ่ายภาษีเงินได้</t>
  </si>
  <si>
    <t>กระแสเงินสดจากกิจกรรมลงทุน</t>
  </si>
  <si>
    <t>กระแสเงินสดจากกิจกรรมจัดหาเงิน</t>
  </si>
  <si>
    <t>งบกำไรขาดทุนเบ็ดเสร็จ</t>
  </si>
  <si>
    <t>กำไรต่อหุ้นขั้นพื้นฐาน</t>
  </si>
  <si>
    <t>14</t>
  </si>
  <si>
    <t>กำไรขาดทุน:</t>
  </si>
  <si>
    <t>(หน่วย: พันบาท)</t>
  </si>
  <si>
    <t>(ยังไม่ได้ตรวจสอบ</t>
  </si>
  <si>
    <t>(ตรวจสอบแล้ว)</t>
  </si>
  <si>
    <t>แต่สอบทานแล้ว)</t>
  </si>
  <si>
    <t>(หน่วย: พันบาท ยกเว้นกำไรต่อหุ้นขั้นพื้นฐานแสดงเป็นบาท)</t>
  </si>
  <si>
    <t>(ยังไม่ได้ตรวจสอบ แต่สอบทานแล้ว)</t>
  </si>
  <si>
    <t>ลูกหนี้จากการซื้อสิทธิเรียกร้อง - ส่วนที่ถึงกำหนด</t>
  </si>
  <si>
    <t>เงินรับรอคืนลูกหนี้จากการซื้อสิทธิเรียกร้องและ</t>
  </si>
  <si>
    <t>กำไรขาดทุนเบ็ดเสร็จอื่นสำหรับงวด</t>
  </si>
  <si>
    <t>กำไรขาดทุนเบ็ดเสร็จรวมสำหรับงวด</t>
  </si>
  <si>
    <t>จำนวนหุ้นสามัญถัวเฉลี่ยถ่วงน้ำหนัก (พันหุ้น)</t>
  </si>
  <si>
    <t>กำไรขาดทุนเบ็ดเสร็จสำหรับงวด</t>
  </si>
  <si>
    <t>สินทรัพย์ภาษีเงินได้รอตัดบัญชี</t>
  </si>
  <si>
    <t>เงินสดและรายการเทียบเท่าเงินสด ณ วันสิ้นงวด</t>
  </si>
  <si>
    <t xml:space="preserve">รายการปรับกระทบยอดกำไรก่อนภาษีเป็นเงินสดรับ (จ่าย) </t>
  </si>
  <si>
    <t>สินทรัพย์จากการดำเนินงาน (เพิ่มขึ้น) ลดลง</t>
  </si>
  <si>
    <t>หนี้สินจากการดำเนินงานเพิ่มขึ้น (ลดลง)</t>
  </si>
  <si>
    <t>เงินสดและรายการเทียบเท่าเงินสด ณ วันต้นงวด</t>
  </si>
  <si>
    <t>ภาษีเงินได้ค้างจ่าย</t>
  </si>
  <si>
    <t>กำไร</t>
  </si>
  <si>
    <t>ยอดคงเหลือ ณ วันที่ 31 มีนาคม 2557</t>
  </si>
  <si>
    <t>บริษัท ลีซ อิท จำกัด (มหาชน)</t>
  </si>
  <si>
    <t>8</t>
  </si>
  <si>
    <t>หุ้นสามัญ 200,000,000 หุ้น มูลค่าหุ้นละ 1 บาท</t>
  </si>
  <si>
    <t>ส่วนเกินมูลค่าหุ้นสามัญ</t>
  </si>
  <si>
    <t>15</t>
  </si>
  <si>
    <t>ส่วนเกินมูลค่า</t>
  </si>
  <si>
    <t>หุ้นสามัญ</t>
  </si>
  <si>
    <t>หุ้นสามัญ 200,000,000 หุ้น เรียกชำระแล้วหุ้นละ 1 บาท</t>
  </si>
  <si>
    <t>เงินสดรับจากการออกหุ้นสามัญ</t>
  </si>
  <si>
    <t>13</t>
  </si>
  <si>
    <t>ซื้ออุปกรณ์</t>
  </si>
  <si>
    <t>กำไรสำหรับงวด</t>
  </si>
  <si>
    <t>ลูกหนี้ตามสัญญากู้ยืมเงิน - ส่วนที่ถึงกำหนดชำระภายในหนึ่งปี</t>
  </si>
  <si>
    <t>ลูกหนี้ตามสัญญากู้ยืมเงิน - สุทธิจากส่วนที่ถึงกำหนดชำระภายในหนึ่งปี</t>
  </si>
  <si>
    <t>ลูกหนี้จากการซื้อสิทธิเรียกร้อง - สุทธิจากส่วนที่</t>
  </si>
  <si>
    <t>ถึงกำหนดชำระภายในหนึ่งปี</t>
  </si>
  <si>
    <t>2557</t>
  </si>
  <si>
    <t>เงินเบิกเกินบัญชีและเงินกู้ยืมระยะสั้นจากสถาบันการเงิน</t>
  </si>
  <si>
    <t>เงินกู้ยืมระยะยาว - ส่วนที่ถึงกำหนด</t>
  </si>
  <si>
    <t>18</t>
  </si>
  <si>
    <t>ส่วนของหนี้สินตามสัญญาเช่าการเงินที่ถึงกำหนด</t>
  </si>
  <si>
    <t>ลูกหนี้ตามสัญญาเช่าการเงิน</t>
  </si>
  <si>
    <t>เงินกู้ยืมระยะยาว - สุทธิจากส่วนที่ถึงกำหนด</t>
  </si>
  <si>
    <t>หนี้สินตามสัญญาเช่าการเงิน - สุทธิจาก</t>
  </si>
  <si>
    <t xml:space="preserve">   ส่วนที่ถึงกำหนดชำระภายในหนึ่งปี</t>
  </si>
  <si>
    <t>ภาษีขายที่ยังไม่ถึงกำหนดชำระ - สุทธิจากส่วนที่ถึงกำหนด</t>
  </si>
  <si>
    <t>31 มีนาคม 2558</t>
  </si>
  <si>
    <t>สำหรับงวดสามเดือนสิ้นสุดวันที่ 31 มีนาคม 2558</t>
  </si>
  <si>
    <t>ยอดคงเหลือ ณ วันที่ 31 มีนาคม 2558</t>
  </si>
  <si>
    <t>31 ธันวาคม 2557</t>
  </si>
  <si>
    <t>3</t>
  </si>
  <si>
    <t>4</t>
  </si>
  <si>
    <t>10</t>
  </si>
  <si>
    <t>11</t>
  </si>
  <si>
    <t>12</t>
  </si>
  <si>
    <t>เงินสดจ่ายชำระหนี้สินภายใต้สัญญาเช่าการเงิน</t>
  </si>
  <si>
    <t>16</t>
  </si>
  <si>
    <t>ออกหุ้นสามัญเพิ่มทุน (หมายเหตุ 14)</t>
  </si>
  <si>
    <t>เงินสดจาก(ใช้ไปใน)กิจกรรมดำเนินงาน</t>
  </si>
  <si>
    <t>เงินสดสุทธิจาก(ใช้ไปใน)กิจกรรมดำเนินงาน</t>
  </si>
  <si>
    <t>เงินสดสุทธิจากกิจกรรมจัดหาเงิน</t>
  </si>
  <si>
    <t>เงินสดและรายการเทียบเท่าเงินสดเพิ่มขึ้นสุทธิ</t>
  </si>
  <si>
    <t xml:space="preserve">เงินเบิกเกินบัญชีและเงินกู้ยืมระยะสั้นจากสถาบันการเงินเพิ่มขึ้น (ลดลง) </t>
  </si>
  <si>
    <t>เงินสดรับจากการกู้ยืมระยะยาว</t>
  </si>
  <si>
    <t>เงินสดจ่ายชำระคืนเงินกู้ยืมระยะยาว</t>
  </si>
  <si>
    <t>เงินฝากธนาคารที่มีภาระค้ำประกันเพิ่มขึ้น</t>
  </si>
  <si>
    <t>เงินสดสุทธิใช้ไปในกิจกรรมลงทุน</t>
  </si>
  <si>
    <t>ยอดคงเหลือ ณ วันที่ 1 มกราคม 2557</t>
  </si>
  <si>
    <t>ยอดคงเหลือ ณ วันที่ 1 มกราคม 2558</t>
  </si>
  <si>
    <t xml:space="preserve">   ค่าเสื่อมราคาและค่าตัดจำหน่าย</t>
  </si>
  <si>
    <t xml:space="preserve">   ค่าเผื่อหนี้สงสัยจะสูญของลูกหนี้ตาม</t>
  </si>
  <si>
    <t xml:space="preserve">      สัญญาเช่าทางการเงินและสัญญาเช่าซื้อ (โอนกลับ)</t>
  </si>
  <si>
    <t xml:space="preserve">   ค่าตัดจำหน่ายดอกเบี้ยรับตามสัญญาเช่าทางการเงินและสัญญาเช่าซื้อ</t>
  </si>
  <si>
    <t xml:space="preserve">   ค่าใช้จ่ายดอกเบี้ย</t>
  </si>
  <si>
    <t xml:space="preserve">   สำรองผลประโยชน์ระยะยาวของพนักงาน</t>
  </si>
  <si>
    <t xml:space="preserve">   ค่าเผื่อหนี้สงสัยจะสูญของลูกหนี้ตามสัญญากู้ยืมเงิน </t>
  </si>
  <si>
    <t xml:space="preserve">   ค่าเผื่อหนี้สงสัยจะสูญของลูกหนี้การค้าและลูกหนี้อื่น (โอนกลับ)</t>
  </si>
  <si>
    <t xml:space="preserve">   ค่าเผื่อหนี้สงสัยจะสูญของลูกหนี้จากการ</t>
  </si>
  <si>
    <t xml:space="preserve">      ซื้อสิทธิเรียกร้อง (โอนกลับ)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</si>
</sst>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\ ;\(#,##0.00\)"/>
    <numFmt numFmtId="181" formatCode="#,##0.00;\(#,##0.00\)"/>
    <numFmt numFmtId="182" formatCode="#,##0;\(#,##0\)"/>
    <numFmt numFmtId="183" formatCode="#,##0.0\ ;\(#,##0.0\)"/>
    <numFmt numFmtId="184" formatCode="#,##0\ ;\(#,##0\)"/>
    <numFmt numFmtId="185" formatCode="_(* #,##0.0_);_(* \(#,##0.0\);_(* &quot;-&quot;??_);_(@_)"/>
    <numFmt numFmtId="186" formatCode="_(* #,##0_);_(* \(#,##0\);_(* &quot;-&quot;??_);_(@_)"/>
    <numFmt numFmtId="187" formatCode="#,##0.000\ ;\(#,##0.000\)"/>
    <numFmt numFmtId="188" formatCode="#,##0.0000\ ;\(#,##0.0000\)"/>
    <numFmt numFmtId="189" formatCode="_-* #,##0.0_-;\-* #,##0.0_-;_-* &quot;-&quot;??_-;_-@_-"/>
    <numFmt numFmtId="190" formatCode="_-* #,##0_-;\-* #,##0_-;_-* &quot;-&quot;??_-;_-@_-"/>
    <numFmt numFmtId="191" formatCode="#,##0.0;\(#,##0.0\)"/>
    <numFmt numFmtId="192" formatCode="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_);\(#,##0.0\)"/>
  </numFmts>
  <fonts count="44">
    <font>
      <sz val="15"/>
      <name val="Angsana New"/>
      <family val="1"/>
    </font>
    <font>
      <sz val="14"/>
      <name val="Cordia New"/>
      <family val="0"/>
    </font>
    <font>
      <sz val="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ngsan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71" fontId="3" fillId="0" borderId="0" xfId="42" applyFont="1" applyAlignment="1">
      <alignment horizontal="left"/>
    </xf>
    <xf numFmtId="171" fontId="3" fillId="0" borderId="0" xfId="42" applyFont="1" applyBorder="1" applyAlignment="1">
      <alignment horizontal="left"/>
    </xf>
    <xf numFmtId="0" fontId="4" fillId="0" borderId="0" xfId="0" applyFont="1" applyAlignment="1">
      <alignment horizontal="centerContinuous"/>
    </xf>
    <xf numFmtId="181" fontId="3" fillId="0" borderId="0" xfId="0" applyNumberFormat="1" applyFont="1" applyAlignment="1">
      <alignment horizontal="left"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71" fontId="4" fillId="0" borderId="0" xfId="42" applyFont="1" applyAlignment="1">
      <alignment horizontal="center"/>
    </xf>
    <xf numFmtId="171" fontId="4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86" fontId="4" fillId="0" borderId="0" xfId="0" applyNumberFormat="1" applyFont="1" applyAlignment="1">
      <alignment horizontal="centerContinuous"/>
    </xf>
    <xf numFmtId="181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6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86" fontId="4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186" fontId="4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41" fontId="4" fillId="0" borderId="0" xfId="0" applyNumberFormat="1" applyFont="1" applyAlignment="1">
      <alignment/>
    </xf>
    <xf numFmtId="41" fontId="4" fillId="0" borderId="0" xfId="42" applyNumberFormat="1" applyFont="1" applyAlignment="1">
      <alignment/>
    </xf>
    <xf numFmtId="41" fontId="4" fillId="0" borderId="10" xfId="42" applyNumberFormat="1" applyFont="1" applyBorder="1" applyAlignment="1">
      <alignment/>
    </xf>
    <xf numFmtId="41" fontId="4" fillId="0" borderId="0" xfId="42" applyNumberFormat="1" applyFont="1" applyAlignment="1">
      <alignment horizontal="center"/>
    </xf>
    <xf numFmtId="41" fontId="4" fillId="0" borderId="11" xfId="0" applyNumberFormat="1" applyFont="1" applyBorder="1" applyAlignment="1">
      <alignment/>
    </xf>
    <xf numFmtId="41" fontId="4" fillId="0" borderId="12" xfId="42" applyNumberFormat="1" applyFont="1" applyBorder="1" applyAlignment="1">
      <alignment/>
    </xf>
    <xf numFmtId="41" fontId="4" fillId="0" borderId="0" xfId="42" applyNumberFormat="1" applyFont="1" applyBorder="1" applyAlignment="1">
      <alignment/>
    </xf>
    <xf numFmtId="41" fontId="4" fillId="0" borderId="11" xfId="42" applyNumberFormat="1" applyFont="1" applyBorder="1" applyAlignment="1">
      <alignment horizontal="right"/>
    </xf>
    <xf numFmtId="41" fontId="4" fillId="0" borderId="0" xfId="42" applyNumberFormat="1" applyFont="1" applyBorder="1" applyAlignment="1">
      <alignment horizontal="right"/>
    </xf>
    <xf numFmtId="41" fontId="4" fillId="0" borderId="13" xfId="42" applyNumberFormat="1" applyFont="1" applyBorder="1" applyAlignment="1">
      <alignment/>
    </xf>
    <xf numFmtId="171" fontId="4" fillId="0" borderId="11" xfId="42" applyFont="1" applyBorder="1" applyAlignment="1">
      <alignment horizontal="center"/>
    </xf>
    <xf numFmtId="197" fontId="4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1" fontId="3" fillId="0" borderId="0" xfId="0" applyNumberFormat="1" applyFont="1" applyBorder="1" applyAlignment="1">
      <alignment horizontal="left"/>
    </xf>
    <xf numFmtId="41" fontId="4" fillId="0" borderId="0" xfId="42" applyNumberFormat="1" applyFont="1" applyBorder="1" applyAlignment="1">
      <alignment horizontal="center"/>
    </xf>
    <xf numFmtId="41" fontId="4" fillId="0" borderId="13" xfId="42" applyNumberFormat="1" applyFont="1" applyBorder="1" applyAlignment="1">
      <alignment horizontal="center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0" xfId="42" applyNumberFormat="1" applyFont="1" applyAlignment="1">
      <alignment horizontal="right"/>
    </xf>
    <xf numFmtId="41" fontId="4" fillId="0" borderId="10" xfId="42" applyNumberFormat="1" applyFont="1" applyBorder="1" applyAlignment="1">
      <alignment horizontal="right"/>
    </xf>
    <xf numFmtId="41" fontId="4" fillId="0" borderId="14" xfId="42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3" fillId="0" borderId="0" xfId="0" applyFont="1" applyAlignment="1" quotePrefix="1">
      <alignment/>
    </xf>
    <xf numFmtId="0" fontId="6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6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40" fontId="3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Continuous"/>
    </xf>
    <xf numFmtId="186" fontId="4" fillId="0" borderId="0" xfId="42" applyNumberFormat="1" applyFont="1" applyFill="1" applyAlignment="1">
      <alignment horizontal="centerContinuous"/>
    </xf>
    <xf numFmtId="186" fontId="4" fillId="0" borderId="0" xfId="42" applyNumberFormat="1" applyFont="1" applyFill="1" applyBorder="1" applyAlignment="1">
      <alignment horizontal="centerContinuous"/>
    </xf>
    <xf numFmtId="41" fontId="4" fillId="0" borderId="0" xfId="42" applyNumberFormat="1" applyFont="1" applyFill="1" applyBorder="1" applyAlignment="1">
      <alignment horizontal="right"/>
    </xf>
    <xf numFmtId="41" fontId="4" fillId="0" borderId="0" xfId="42" applyNumberFormat="1" applyFont="1" applyFill="1" applyAlignment="1">
      <alignment horizontal="right"/>
    </xf>
    <xf numFmtId="186" fontId="4" fillId="0" borderId="0" xfId="42" applyNumberFormat="1" applyFont="1" applyFill="1" applyAlignment="1">
      <alignment/>
    </xf>
    <xf numFmtId="40" fontId="4" fillId="0" borderId="0" xfId="0" applyNumberFormat="1" applyFont="1" applyFill="1" applyAlignment="1">
      <alignment/>
    </xf>
    <xf numFmtId="41" fontId="4" fillId="0" borderId="11" xfId="42" applyNumberFormat="1" applyFont="1" applyFill="1" applyBorder="1" applyAlignment="1">
      <alignment horizontal="right"/>
    </xf>
    <xf numFmtId="186" fontId="4" fillId="0" borderId="0" xfId="42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0" xfId="42" applyNumberFormat="1" applyFont="1" applyFill="1" applyBorder="1" applyAlignment="1">
      <alignment horizontal="right"/>
    </xf>
    <xf numFmtId="41" fontId="4" fillId="0" borderId="13" xfId="42" applyNumberFormat="1" applyFont="1" applyFill="1" applyBorder="1" applyAlignment="1">
      <alignment horizontal="right"/>
    </xf>
    <xf numFmtId="186" fontId="4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40" fontId="3" fillId="0" borderId="0" xfId="0" applyNumberFormat="1" applyFont="1" applyFill="1" applyAlignment="1">
      <alignment/>
    </xf>
    <xf numFmtId="171" fontId="4" fillId="0" borderId="0" xfId="42" applyFont="1" applyBorder="1" applyAlignment="1">
      <alignment/>
    </xf>
    <xf numFmtId="171" fontId="4" fillId="0" borderId="11" xfId="42" applyFont="1" applyBorder="1" applyAlignment="1">
      <alignment/>
    </xf>
    <xf numFmtId="171" fontId="4" fillId="0" borderId="0" xfId="42" applyFont="1" applyBorder="1" applyAlignment="1" quotePrefix="1">
      <alignment/>
    </xf>
    <xf numFmtId="186" fontId="4" fillId="0" borderId="0" xfId="42" applyNumberFormat="1" applyFont="1" applyBorder="1" applyAlignment="1">
      <alignment/>
    </xf>
    <xf numFmtId="171" fontId="4" fillId="0" borderId="0" xfId="42" applyFont="1" applyAlignment="1">
      <alignment/>
    </xf>
    <xf numFmtId="41" fontId="4" fillId="0" borderId="14" xfId="42" applyNumberFormat="1" applyFont="1" applyBorder="1" applyAlignment="1">
      <alignment/>
    </xf>
    <xf numFmtId="41" fontId="4" fillId="0" borderId="11" xfId="42" applyNumberFormat="1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/>
    </xf>
    <xf numFmtId="39" fontId="4" fillId="0" borderId="12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37" fontId="6" fillId="0" borderId="0" xfId="0" applyNumberFormat="1" applyFont="1" applyFill="1" applyBorder="1" applyAlignment="1">
      <alignment horizontal="center"/>
    </xf>
    <xf numFmtId="41" fontId="4" fillId="0" borderId="1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41" fontId="4" fillId="0" borderId="0" xfId="42" applyNumberFormat="1" applyFont="1" applyFill="1" applyAlignment="1">
      <alignment/>
    </xf>
    <xf numFmtId="41" fontId="4" fillId="0" borderId="11" xfId="0" applyNumberFormat="1" applyFont="1" applyFill="1" applyBorder="1" applyAlignment="1">
      <alignment/>
    </xf>
    <xf numFmtId="171" fontId="4" fillId="0" borderId="11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showGridLines="0" tabSelected="1" view="pageBreakPreview" zoomScale="145" zoomScaleNormal="115" zoomScaleSheetLayoutView="145" zoomScalePageLayoutView="0" workbookViewId="0" topLeftCell="A121">
      <selection activeCell="D172" sqref="D172"/>
    </sheetView>
  </sheetViews>
  <sheetFormatPr defaultColWidth="9.140625" defaultRowHeight="21.75"/>
  <cols>
    <col min="1" max="1" width="1.57421875" style="16" customWidth="1"/>
    <col min="2" max="3" width="2.7109375" style="16" customWidth="1"/>
    <col min="4" max="4" width="10.00390625" style="16" customWidth="1"/>
    <col min="5" max="5" width="14.140625" style="16" customWidth="1"/>
    <col min="6" max="6" width="32.00390625" style="16" customWidth="1"/>
    <col min="7" max="7" width="11.140625" style="26" customWidth="1"/>
    <col min="8" max="8" width="1.1484375" style="81" customWidth="1"/>
    <col min="9" max="9" width="15.28125" style="26" customWidth="1"/>
    <col min="10" max="10" width="1.1484375" style="81" customWidth="1"/>
    <col min="11" max="11" width="15.28125" style="26" customWidth="1"/>
    <col min="12" max="12" width="1.1484375" style="16" customWidth="1"/>
    <col min="13" max="16384" width="9.140625" style="16" customWidth="1"/>
  </cols>
  <sheetData>
    <row r="1" spans="1:11" ht="23.25">
      <c r="A1" s="1" t="s">
        <v>112</v>
      </c>
      <c r="B1" s="4"/>
      <c r="C1" s="4"/>
      <c r="D1" s="4"/>
      <c r="E1" s="4"/>
      <c r="F1" s="4"/>
      <c r="G1" s="14"/>
      <c r="H1" s="13"/>
      <c r="I1" s="14"/>
      <c r="J1" s="13"/>
      <c r="K1" s="14"/>
    </row>
    <row r="2" spans="1:11" ht="23.25">
      <c r="A2" s="5" t="s">
        <v>55</v>
      </c>
      <c r="B2" s="15"/>
      <c r="C2" s="15"/>
      <c r="D2" s="15"/>
      <c r="E2" s="15"/>
      <c r="F2" s="15"/>
      <c r="G2" s="14"/>
      <c r="H2" s="15"/>
      <c r="I2" s="14"/>
      <c r="J2" s="15"/>
      <c r="K2" s="14"/>
    </row>
    <row r="3" spans="2:11" ht="23.25">
      <c r="B3" s="17"/>
      <c r="C3" s="17"/>
      <c r="D3" s="17"/>
      <c r="E3" s="17"/>
      <c r="F3" s="17"/>
      <c r="G3" s="18"/>
      <c r="H3" s="17"/>
      <c r="I3" s="75"/>
      <c r="J3" s="17"/>
      <c r="K3" s="75" t="s">
        <v>91</v>
      </c>
    </row>
    <row r="4" spans="6:11" ht="23.25">
      <c r="F4" s="19"/>
      <c r="G4" s="20" t="s">
        <v>14</v>
      </c>
      <c r="H4" s="20"/>
      <c r="I4" s="103" t="s">
        <v>138</v>
      </c>
      <c r="J4" s="104"/>
      <c r="K4" s="103" t="s">
        <v>141</v>
      </c>
    </row>
    <row r="5" spans="6:11" ht="23.25">
      <c r="F5" s="19"/>
      <c r="G5" s="20"/>
      <c r="H5" s="20"/>
      <c r="I5" s="105" t="s">
        <v>92</v>
      </c>
      <c r="J5" s="105"/>
      <c r="K5" s="105" t="s">
        <v>93</v>
      </c>
    </row>
    <row r="6" spans="6:11" ht="23.25">
      <c r="F6" s="19"/>
      <c r="G6" s="20"/>
      <c r="H6" s="20"/>
      <c r="I6" s="105" t="s">
        <v>94</v>
      </c>
      <c r="J6" s="105"/>
      <c r="K6" s="105"/>
    </row>
    <row r="7" spans="1:11" ht="23.25">
      <c r="A7" s="21" t="s">
        <v>9</v>
      </c>
      <c r="F7" s="19"/>
      <c r="G7" s="22"/>
      <c r="H7" s="23"/>
      <c r="I7" s="24"/>
      <c r="J7" s="23"/>
      <c r="K7" s="24"/>
    </row>
    <row r="8" spans="1:10" ht="23.25">
      <c r="A8" s="25" t="s">
        <v>0</v>
      </c>
      <c r="E8" s="76"/>
      <c r="F8" s="76"/>
      <c r="G8" s="18"/>
      <c r="H8" s="77"/>
      <c r="J8" s="77"/>
    </row>
    <row r="9" spans="1:11" ht="23.25">
      <c r="A9" s="16" t="s">
        <v>36</v>
      </c>
      <c r="E9" s="76"/>
      <c r="F9" s="76"/>
      <c r="G9" s="18"/>
      <c r="H9" s="77"/>
      <c r="I9" s="34">
        <v>10145</v>
      </c>
      <c r="J9" s="77"/>
      <c r="K9" s="34">
        <v>9975</v>
      </c>
    </row>
    <row r="10" spans="1:11" ht="23.25">
      <c r="A10" s="16" t="s">
        <v>57</v>
      </c>
      <c r="E10" s="76"/>
      <c r="F10" s="76"/>
      <c r="G10" s="18" t="s">
        <v>142</v>
      </c>
      <c r="H10" s="77"/>
      <c r="I10" s="34">
        <v>23072</v>
      </c>
      <c r="J10" s="77"/>
      <c r="K10" s="34">
        <v>51869</v>
      </c>
    </row>
    <row r="11" spans="1:11" s="78" customFormat="1" ht="23.25">
      <c r="A11" s="78" t="s">
        <v>124</v>
      </c>
      <c r="E11" s="79"/>
      <c r="F11" s="79"/>
      <c r="G11" s="59">
        <v>4</v>
      </c>
      <c r="H11" s="80"/>
      <c r="I11" s="60">
        <v>228096</v>
      </c>
      <c r="J11" s="80"/>
      <c r="K11" s="34">
        <v>187340</v>
      </c>
    </row>
    <row r="12" spans="1:10" s="78" customFormat="1" ht="23.25">
      <c r="A12" s="16" t="s">
        <v>97</v>
      </c>
      <c r="E12" s="79"/>
      <c r="F12" s="79"/>
      <c r="G12" s="59"/>
      <c r="H12" s="80"/>
      <c r="I12" s="60"/>
      <c r="J12" s="80"/>
    </row>
    <row r="13" spans="1:11" ht="23.25">
      <c r="A13" s="16" t="s">
        <v>25</v>
      </c>
      <c r="B13" s="16" t="s">
        <v>34</v>
      </c>
      <c r="E13" s="76"/>
      <c r="F13" s="76"/>
      <c r="G13" s="27">
        <v>5</v>
      </c>
      <c r="H13" s="77"/>
      <c r="I13" s="34">
        <v>317560</v>
      </c>
      <c r="J13" s="77"/>
      <c r="K13" s="34">
        <v>253665</v>
      </c>
    </row>
    <row r="14" spans="1:10" ht="23.25">
      <c r="A14" s="16" t="s">
        <v>47</v>
      </c>
      <c r="E14" s="76"/>
      <c r="F14" s="76"/>
      <c r="G14" s="18"/>
      <c r="H14" s="77"/>
      <c r="I14" s="34"/>
      <c r="J14" s="77"/>
    </row>
    <row r="15" spans="1:11" ht="23.25">
      <c r="A15" s="16" t="s">
        <v>25</v>
      </c>
      <c r="B15" s="16" t="s">
        <v>34</v>
      </c>
      <c r="E15" s="76"/>
      <c r="F15" s="76"/>
      <c r="G15" s="27">
        <v>6</v>
      </c>
      <c r="H15" s="77"/>
      <c r="I15" s="34">
        <v>142497</v>
      </c>
      <c r="J15" s="77"/>
      <c r="K15" s="34">
        <v>144956</v>
      </c>
    </row>
    <row r="16" spans="1:10" ht="23.25">
      <c r="A16" s="16" t="s">
        <v>48</v>
      </c>
      <c r="E16" s="76"/>
      <c r="F16" s="76"/>
      <c r="G16" s="18"/>
      <c r="H16" s="77"/>
      <c r="I16" s="34"/>
      <c r="J16" s="77"/>
    </row>
    <row r="17" spans="1:11" ht="23.25">
      <c r="A17" s="16" t="s">
        <v>25</v>
      </c>
      <c r="B17" s="16" t="s">
        <v>34</v>
      </c>
      <c r="E17" s="76"/>
      <c r="F17" s="76"/>
      <c r="G17" s="27">
        <v>7</v>
      </c>
      <c r="H17" s="77"/>
      <c r="I17" s="34">
        <v>47955</v>
      </c>
      <c r="J17" s="77"/>
      <c r="K17" s="34">
        <v>50704</v>
      </c>
    </row>
    <row r="18" spans="1:11" s="81" customFormat="1" ht="23.25">
      <c r="A18" s="81" t="s">
        <v>46</v>
      </c>
      <c r="E18" s="77"/>
      <c r="F18" s="77"/>
      <c r="G18" s="57"/>
      <c r="H18" s="77"/>
      <c r="I18" s="58">
        <v>121</v>
      </c>
      <c r="J18" s="77"/>
      <c r="K18" s="58">
        <v>1856</v>
      </c>
    </row>
    <row r="19" spans="1:11" ht="23.25">
      <c r="A19" s="16" t="s">
        <v>28</v>
      </c>
      <c r="E19" s="76"/>
      <c r="F19" s="76"/>
      <c r="G19" s="27"/>
      <c r="H19" s="77"/>
      <c r="I19" s="37">
        <v>8305</v>
      </c>
      <c r="J19" s="77"/>
      <c r="K19" s="37">
        <v>5474</v>
      </c>
    </row>
    <row r="20" spans="1:11" ht="23.25">
      <c r="A20" s="25" t="s">
        <v>1</v>
      </c>
      <c r="E20" s="76"/>
      <c r="F20" s="76"/>
      <c r="G20" s="18"/>
      <c r="H20" s="77"/>
      <c r="I20" s="36">
        <f>SUM(I9:I19)</f>
        <v>777751</v>
      </c>
      <c r="J20" s="77"/>
      <c r="K20" s="36">
        <f>SUM(K9:K19)</f>
        <v>705839</v>
      </c>
    </row>
    <row r="21" spans="1:11" ht="23.25">
      <c r="A21" s="25" t="s">
        <v>12</v>
      </c>
      <c r="E21" s="76"/>
      <c r="F21" s="76"/>
      <c r="G21" s="18"/>
      <c r="H21" s="77"/>
      <c r="I21" s="35"/>
      <c r="J21" s="77"/>
      <c r="K21" s="35"/>
    </row>
    <row r="22" spans="1:11" ht="23.25">
      <c r="A22" s="16" t="s">
        <v>49</v>
      </c>
      <c r="E22" s="76"/>
      <c r="F22" s="76"/>
      <c r="G22" s="18" t="s">
        <v>113</v>
      </c>
      <c r="H22" s="77"/>
      <c r="I22" s="35">
        <v>19976</v>
      </c>
      <c r="J22" s="77"/>
      <c r="K22" s="35">
        <v>16032</v>
      </c>
    </row>
    <row r="23" spans="1:11" ht="23.25">
      <c r="A23" s="16" t="s">
        <v>125</v>
      </c>
      <c r="E23" s="76"/>
      <c r="F23" s="76"/>
      <c r="G23" s="18" t="s">
        <v>143</v>
      </c>
      <c r="H23" s="77"/>
      <c r="I23" s="35">
        <v>13517</v>
      </c>
      <c r="J23" s="77"/>
      <c r="K23" s="35">
        <v>14755</v>
      </c>
    </row>
    <row r="24" spans="1:10" ht="23.25">
      <c r="A24" s="16" t="s">
        <v>126</v>
      </c>
      <c r="E24" s="76"/>
      <c r="F24" s="76"/>
      <c r="G24" s="27"/>
      <c r="H24" s="77"/>
      <c r="I24" s="35"/>
      <c r="J24" s="77"/>
    </row>
    <row r="25" spans="2:11" ht="23.25">
      <c r="B25" s="16" t="s">
        <v>127</v>
      </c>
      <c r="E25" s="76"/>
      <c r="F25" s="76"/>
      <c r="G25" s="27">
        <v>5</v>
      </c>
      <c r="H25" s="77"/>
      <c r="I25" s="35">
        <v>269</v>
      </c>
      <c r="J25" s="77"/>
      <c r="K25" s="35">
        <v>1420</v>
      </c>
    </row>
    <row r="26" spans="1:11" ht="23.25">
      <c r="A26" s="16" t="s">
        <v>50</v>
      </c>
      <c r="E26" s="76"/>
      <c r="F26" s="76"/>
      <c r="G26" s="18"/>
      <c r="H26" s="77"/>
      <c r="I26" s="35"/>
      <c r="J26" s="77"/>
      <c r="K26" s="35"/>
    </row>
    <row r="27" spans="1:11" ht="23.25">
      <c r="A27" s="16" t="s">
        <v>25</v>
      </c>
      <c r="B27" s="16" t="s">
        <v>35</v>
      </c>
      <c r="E27" s="76"/>
      <c r="F27" s="76"/>
      <c r="G27" s="27">
        <v>6</v>
      </c>
      <c r="H27" s="77"/>
      <c r="I27" s="35">
        <v>81205</v>
      </c>
      <c r="J27" s="77"/>
      <c r="K27" s="35">
        <v>88050</v>
      </c>
    </row>
    <row r="28" spans="1:11" ht="23.25">
      <c r="A28" s="16" t="s">
        <v>51</v>
      </c>
      <c r="E28" s="76"/>
      <c r="F28" s="76"/>
      <c r="G28" s="18"/>
      <c r="H28" s="77"/>
      <c r="I28" s="35"/>
      <c r="J28" s="77"/>
      <c r="K28" s="35"/>
    </row>
    <row r="29" spans="1:11" ht="23.25">
      <c r="A29" s="16" t="s">
        <v>25</v>
      </c>
      <c r="B29" s="16" t="s">
        <v>35</v>
      </c>
      <c r="E29" s="76"/>
      <c r="F29" s="76"/>
      <c r="G29" s="27">
        <v>7</v>
      </c>
      <c r="H29" s="77"/>
      <c r="I29" s="35">
        <v>14426</v>
      </c>
      <c r="J29" s="77"/>
      <c r="K29" s="35">
        <v>21244</v>
      </c>
    </row>
    <row r="30" spans="1:11" ht="23.25">
      <c r="A30" s="16" t="s">
        <v>61</v>
      </c>
      <c r="E30" s="76"/>
      <c r="F30" s="76"/>
      <c r="G30" s="27">
        <v>9</v>
      </c>
      <c r="H30" s="77"/>
      <c r="I30" s="35">
        <v>7607</v>
      </c>
      <c r="J30" s="77"/>
      <c r="K30" s="35">
        <v>7781</v>
      </c>
    </row>
    <row r="31" spans="1:11" ht="23.25">
      <c r="A31" s="16" t="s">
        <v>62</v>
      </c>
      <c r="E31" s="76"/>
      <c r="F31" s="76"/>
      <c r="G31" s="27"/>
      <c r="H31" s="77"/>
      <c r="I31" s="35">
        <v>1186</v>
      </c>
      <c r="J31" s="77"/>
      <c r="K31" s="35">
        <v>1228</v>
      </c>
    </row>
    <row r="32" spans="1:11" ht="23.25">
      <c r="A32" s="16" t="s">
        <v>103</v>
      </c>
      <c r="E32" s="76"/>
      <c r="F32" s="76"/>
      <c r="G32" s="27"/>
      <c r="H32" s="77"/>
      <c r="I32" s="35">
        <v>4641</v>
      </c>
      <c r="J32" s="77"/>
      <c r="K32" s="35">
        <v>4435</v>
      </c>
    </row>
    <row r="33" spans="1:11" ht="23.25">
      <c r="A33" s="25" t="s">
        <v>13</v>
      </c>
      <c r="E33" s="76"/>
      <c r="F33" s="76" t="s">
        <v>25</v>
      </c>
      <c r="G33" s="18"/>
      <c r="H33" s="77"/>
      <c r="I33" s="36">
        <f>SUM(I22:I32)</f>
        <v>142827</v>
      </c>
      <c r="J33" s="77"/>
      <c r="K33" s="36">
        <f>SUM(K22:K32)</f>
        <v>154945</v>
      </c>
    </row>
    <row r="34" spans="1:11" ht="24" thickBot="1">
      <c r="A34" s="25" t="s">
        <v>2</v>
      </c>
      <c r="E34" s="76"/>
      <c r="F34" s="76"/>
      <c r="G34" s="18"/>
      <c r="H34" s="77"/>
      <c r="I34" s="39">
        <f>I20+I33</f>
        <v>920578</v>
      </c>
      <c r="J34" s="77"/>
      <c r="K34" s="39">
        <f>K20+K33</f>
        <v>860784</v>
      </c>
    </row>
    <row r="35" spans="4:10" ht="24" thickTop="1">
      <c r="D35" s="29"/>
      <c r="G35" s="82"/>
      <c r="H35" s="83"/>
      <c r="J35" s="83"/>
    </row>
    <row r="36" spans="1:10" ht="23.25">
      <c r="A36" s="16" t="s">
        <v>24</v>
      </c>
      <c r="D36" s="29"/>
      <c r="G36" s="84"/>
      <c r="H36" s="85"/>
      <c r="J36" s="85"/>
    </row>
    <row r="37" spans="1:11" ht="23.25">
      <c r="A37" s="1" t="s">
        <v>112</v>
      </c>
      <c r="B37" s="4"/>
      <c r="C37" s="4"/>
      <c r="D37" s="4"/>
      <c r="E37" s="4"/>
      <c r="F37" s="4" t="s">
        <v>38</v>
      </c>
      <c r="G37" s="12"/>
      <c r="H37" s="13"/>
      <c r="I37" s="14"/>
      <c r="J37" s="13"/>
      <c r="K37" s="14"/>
    </row>
    <row r="38" spans="1:11" ht="23.25">
      <c r="A38" s="5" t="s">
        <v>56</v>
      </c>
      <c r="B38" s="15"/>
      <c r="C38" s="15"/>
      <c r="D38" s="15"/>
      <c r="E38" s="15"/>
      <c r="F38" s="15"/>
      <c r="G38" s="12"/>
      <c r="H38" s="15"/>
      <c r="I38" s="14"/>
      <c r="J38" s="15"/>
      <c r="K38" s="14"/>
    </row>
    <row r="39" spans="2:11" ht="23.25">
      <c r="B39" s="17"/>
      <c r="C39" s="17"/>
      <c r="D39" s="17"/>
      <c r="E39" s="17"/>
      <c r="F39" s="17"/>
      <c r="G39" s="18"/>
      <c r="H39" s="17"/>
      <c r="I39" s="75"/>
      <c r="J39" s="17"/>
      <c r="K39" s="75" t="s">
        <v>91</v>
      </c>
    </row>
    <row r="40" spans="6:11" ht="23.25">
      <c r="F40" s="19"/>
      <c r="G40" s="20" t="s">
        <v>14</v>
      </c>
      <c r="H40" s="20"/>
      <c r="I40" s="103" t="s">
        <v>138</v>
      </c>
      <c r="J40" s="104"/>
      <c r="K40" s="103" t="s">
        <v>141</v>
      </c>
    </row>
    <row r="41" spans="6:11" ht="23.25">
      <c r="F41" s="19"/>
      <c r="G41" s="20"/>
      <c r="H41" s="20"/>
      <c r="I41" s="105" t="s">
        <v>92</v>
      </c>
      <c r="J41" s="105"/>
      <c r="K41" s="105" t="s">
        <v>93</v>
      </c>
    </row>
    <row r="42" spans="6:11" ht="23.25">
      <c r="F42" s="19"/>
      <c r="G42" s="20"/>
      <c r="H42" s="20"/>
      <c r="I42" s="105" t="s">
        <v>94</v>
      </c>
      <c r="J42" s="105"/>
      <c r="K42" s="105"/>
    </row>
    <row r="43" spans="1:11" ht="23.25">
      <c r="A43" s="21" t="s">
        <v>18</v>
      </c>
      <c r="D43" s="6"/>
      <c r="E43" s="6"/>
      <c r="F43" s="6"/>
      <c r="G43" s="18"/>
      <c r="H43" s="6"/>
      <c r="I43" s="30"/>
      <c r="J43" s="6"/>
      <c r="K43" s="30"/>
    </row>
    <row r="44" spans="1:10" ht="23.25">
      <c r="A44" s="25" t="s">
        <v>3</v>
      </c>
      <c r="E44" s="76"/>
      <c r="F44" s="76"/>
      <c r="G44" s="18"/>
      <c r="H44" s="77"/>
      <c r="J44" s="77"/>
    </row>
    <row r="45" spans="1:11" ht="23.25">
      <c r="A45" s="16" t="s">
        <v>129</v>
      </c>
      <c r="E45" s="76"/>
      <c r="F45" s="76"/>
      <c r="G45" s="18" t="s">
        <v>144</v>
      </c>
      <c r="H45" s="77"/>
      <c r="I45" s="50">
        <v>415947</v>
      </c>
      <c r="J45" s="77"/>
      <c r="K45" s="50">
        <v>366201</v>
      </c>
    </row>
    <row r="46" spans="1:10" ht="23.25">
      <c r="A46" s="16" t="s">
        <v>130</v>
      </c>
      <c r="E46" s="76"/>
      <c r="F46" s="76"/>
      <c r="G46" s="18"/>
      <c r="H46" s="77"/>
      <c r="I46" s="50"/>
      <c r="J46" s="77"/>
    </row>
    <row r="47" spans="1:11" ht="23.25">
      <c r="A47" s="16" t="s">
        <v>25</v>
      </c>
      <c r="B47" s="16" t="s">
        <v>34</v>
      </c>
      <c r="E47" s="76"/>
      <c r="F47" s="76"/>
      <c r="G47" s="18" t="s">
        <v>145</v>
      </c>
      <c r="H47" s="77"/>
      <c r="I47" s="50">
        <v>17777</v>
      </c>
      <c r="J47" s="77"/>
      <c r="K47" s="50">
        <v>23879</v>
      </c>
    </row>
    <row r="48" spans="1:11" ht="23.25">
      <c r="A48" s="16" t="s">
        <v>58</v>
      </c>
      <c r="E48" s="76"/>
      <c r="F48" s="76"/>
      <c r="G48" s="18" t="s">
        <v>146</v>
      </c>
      <c r="H48" s="77"/>
      <c r="I48" s="50">
        <v>2202</v>
      </c>
      <c r="J48" s="77"/>
      <c r="K48" s="50">
        <v>8379</v>
      </c>
    </row>
    <row r="49" spans="1:11" ht="23.25">
      <c r="A49" s="16" t="s">
        <v>109</v>
      </c>
      <c r="E49" s="76"/>
      <c r="F49" s="76"/>
      <c r="G49" s="18"/>
      <c r="H49" s="77"/>
      <c r="I49" s="51">
        <v>10422</v>
      </c>
      <c r="J49" s="77"/>
      <c r="K49" s="50">
        <v>6286</v>
      </c>
    </row>
    <row r="50" spans="1:11" ht="23.25">
      <c r="A50" s="16" t="s">
        <v>132</v>
      </c>
      <c r="E50" s="76"/>
      <c r="F50" s="76"/>
      <c r="G50" s="18"/>
      <c r="H50" s="77"/>
      <c r="I50" s="51"/>
      <c r="J50" s="77"/>
      <c r="K50" s="50"/>
    </row>
    <row r="51" spans="1:11" ht="23.25">
      <c r="A51" s="16" t="s">
        <v>42</v>
      </c>
      <c r="E51" s="76"/>
      <c r="F51" s="76"/>
      <c r="G51" s="18" t="s">
        <v>121</v>
      </c>
      <c r="H51" s="77"/>
      <c r="I51" s="51">
        <v>393</v>
      </c>
      <c r="J51" s="77"/>
      <c r="K51" s="50">
        <v>379</v>
      </c>
    </row>
    <row r="52" spans="1:11" ht="23.25">
      <c r="A52" s="16" t="s">
        <v>98</v>
      </c>
      <c r="E52" s="76"/>
      <c r="F52" s="76"/>
      <c r="G52" s="18"/>
      <c r="H52" s="77"/>
      <c r="I52" s="51"/>
      <c r="J52" s="77"/>
      <c r="K52" s="50"/>
    </row>
    <row r="53" spans="2:11" ht="23.25">
      <c r="B53" s="16" t="s">
        <v>133</v>
      </c>
      <c r="E53" s="76"/>
      <c r="F53" s="76"/>
      <c r="G53" s="27"/>
      <c r="H53" s="77"/>
      <c r="I53" s="42">
        <v>33657</v>
      </c>
      <c r="J53" s="77"/>
      <c r="K53" s="50">
        <v>30846</v>
      </c>
    </row>
    <row r="54" spans="1:11" ht="23.25">
      <c r="A54" s="16" t="s">
        <v>59</v>
      </c>
      <c r="E54" s="76"/>
      <c r="F54" s="76"/>
      <c r="G54" s="27"/>
      <c r="H54" s="77"/>
      <c r="I54" s="42">
        <v>13385</v>
      </c>
      <c r="J54" s="77"/>
      <c r="K54" s="50">
        <v>13880</v>
      </c>
    </row>
    <row r="55" spans="1:11" ht="23.25">
      <c r="A55" s="16" t="s">
        <v>4</v>
      </c>
      <c r="E55" s="76"/>
      <c r="F55" s="76"/>
      <c r="G55" s="27"/>
      <c r="H55" s="77"/>
      <c r="I55" s="52">
        <v>31071</v>
      </c>
      <c r="J55" s="77"/>
      <c r="K55" s="110">
        <v>24726</v>
      </c>
    </row>
    <row r="56" spans="1:11" ht="23.25">
      <c r="A56" s="25" t="s">
        <v>5</v>
      </c>
      <c r="E56" s="76"/>
      <c r="F56" s="76"/>
      <c r="G56" s="18"/>
      <c r="H56" s="77"/>
      <c r="I56" s="53">
        <f>SUM(I45:I55)</f>
        <v>524854</v>
      </c>
      <c r="J56" s="77"/>
      <c r="K56" s="41">
        <f>SUM(K45:K55)</f>
        <v>474576</v>
      </c>
    </row>
    <row r="57" spans="1:11" ht="23.25">
      <c r="A57" s="25" t="s">
        <v>40</v>
      </c>
      <c r="E57" s="76"/>
      <c r="F57" s="76"/>
      <c r="G57" s="18"/>
      <c r="H57" s="77"/>
      <c r="I57" s="54"/>
      <c r="J57" s="77"/>
      <c r="K57" s="111"/>
    </row>
    <row r="58" spans="1:10" ht="23.25">
      <c r="A58" s="16" t="s">
        <v>134</v>
      </c>
      <c r="E58" s="76"/>
      <c r="F58" s="76"/>
      <c r="G58" s="18"/>
      <c r="H58" s="77"/>
      <c r="I58" s="42"/>
      <c r="J58" s="77"/>
    </row>
    <row r="59" spans="1:11" ht="23.25">
      <c r="A59" s="16" t="s">
        <v>42</v>
      </c>
      <c r="E59" s="76"/>
      <c r="F59" s="76"/>
      <c r="G59" s="18" t="s">
        <v>145</v>
      </c>
      <c r="H59" s="77"/>
      <c r="I59" s="42">
        <v>3656</v>
      </c>
      <c r="J59" s="77"/>
      <c r="K59" s="42">
        <v>8754</v>
      </c>
    </row>
    <row r="60" spans="1:11" ht="23.25">
      <c r="A60" s="16" t="s">
        <v>135</v>
      </c>
      <c r="E60" s="76"/>
      <c r="F60" s="76"/>
      <c r="G60" s="18"/>
      <c r="H60" s="77"/>
      <c r="I60" s="42"/>
      <c r="J60" s="77"/>
      <c r="K60" s="42"/>
    </row>
    <row r="61" spans="1:11" ht="23.25">
      <c r="A61" s="16" t="s">
        <v>136</v>
      </c>
      <c r="E61" s="76"/>
      <c r="F61" s="76"/>
      <c r="G61" s="18" t="s">
        <v>121</v>
      </c>
      <c r="H61" s="77"/>
      <c r="I61" s="42">
        <v>1458</v>
      </c>
      <c r="J61" s="77"/>
      <c r="K61" s="42">
        <v>1560</v>
      </c>
    </row>
    <row r="62" spans="1:11" ht="23.25">
      <c r="A62" s="16" t="s">
        <v>71</v>
      </c>
      <c r="E62" s="76"/>
      <c r="F62" s="76"/>
      <c r="G62" s="18"/>
      <c r="H62" s="77"/>
      <c r="I62" s="42">
        <v>3203</v>
      </c>
      <c r="J62" s="77"/>
      <c r="K62" s="42">
        <v>3124</v>
      </c>
    </row>
    <row r="63" spans="1:10" ht="23.25">
      <c r="A63" s="16" t="s">
        <v>137</v>
      </c>
      <c r="E63" s="76"/>
      <c r="F63" s="76"/>
      <c r="G63" s="18"/>
      <c r="H63" s="77"/>
      <c r="I63" s="42"/>
      <c r="J63" s="77"/>
    </row>
    <row r="64" spans="1:11" ht="23.25">
      <c r="A64" s="16" t="s">
        <v>42</v>
      </c>
      <c r="E64" s="76"/>
      <c r="F64" s="76"/>
      <c r="G64" s="18"/>
      <c r="H64" s="77"/>
      <c r="I64" s="42">
        <v>6803</v>
      </c>
      <c r="J64" s="77"/>
      <c r="K64" s="42">
        <v>7831</v>
      </c>
    </row>
    <row r="65" spans="1:11" ht="23.25">
      <c r="A65" s="25" t="s">
        <v>39</v>
      </c>
      <c r="E65" s="76"/>
      <c r="F65" s="76"/>
      <c r="G65" s="18"/>
      <c r="H65" s="77"/>
      <c r="I65" s="53">
        <f>SUM(I58:I64)</f>
        <v>15120</v>
      </c>
      <c r="J65" s="77"/>
      <c r="K65" s="53">
        <f>SUM(K58:K64)</f>
        <v>21269</v>
      </c>
    </row>
    <row r="66" spans="1:11" ht="23.25">
      <c r="A66" s="25" t="s">
        <v>6</v>
      </c>
      <c r="E66" s="76"/>
      <c r="F66" s="76"/>
      <c r="G66" s="18"/>
      <c r="H66" s="77"/>
      <c r="I66" s="53">
        <f>I56+I65</f>
        <v>539974</v>
      </c>
      <c r="J66" s="77"/>
      <c r="K66" s="53">
        <f>K56+K65</f>
        <v>495845</v>
      </c>
    </row>
    <row r="67" spans="4:10" ht="23.25">
      <c r="D67" s="29"/>
      <c r="G67" s="82"/>
      <c r="H67" s="83"/>
      <c r="J67" s="83"/>
    </row>
    <row r="68" spans="1:10" ht="23.25">
      <c r="A68" s="16" t="s">
        <v>24</v>
      </c>
      <c r="D68" s="29"/>
      <c r="G68" s="84"/>
      <c r="H68" s="85"/>
      <c r="J68" s="85"/>
    </row>
    <row r="69" spans="1:11" ht="23.25">
      <c r="A69" s="1" t="s">
        <v>112</v>
      </c>
      <c r="B69" s="4"/>
      <c r="C69" s="4"/>
      <c r="D69" s="4"/>
      <c r="E69" s="4"/>
      <c r="F69" s="4"/>
      <c r="G69" s="12"/>
      <c r="H69" s="13"/>
      <c r="I69" s="14"/>
      <c r="J69" s="13"/>
      <c r="K69" s="14"/>
    </row>
    <row r="70" spans="1:11" ht="23.25">
      <c r="A70" s="5" t="s">
        <v>56</v>
      </c>
      <c r="B70" s="15"/>
      <c r="C70" s="15"/>
      <c r="D70" s="15"/>
      <c r="E70" s="15"/>
      <c r="F70" s="15"/>
      <c r="G70" s="12"/>
      <c r="H70" s="15"/>
      <c r="I70" s="14"/>
      <c r="J70" s="15"/>
      <c r="K70" s="14"/>
    </row>
    <row r="71" spans="2:11" ht="23.25">
      <c r="B71" s="17"/>
      <c r="C71" s="17"/>
      <c r="D71" s="17"/>
      <c r="E71" s="17"/>
      <c r="F71" s="17"/>
      <c r="G71" s="18"/>
      <c r="H71" s="17"/>
      <c r="I71" s="75"/>
      <c r="J71" s="17"/>
      <c r="K71" s="75" t="s">
        <v>91</v>
      </c>
    </row>
    <row r="72" spans="6:11" ht="23.25">
      <c r="F72" s="19"/>
      <c r="G72" s="20" t="s">
        <v>14</v>
      </c>
      <c r="H72" s="20"/>
      <c r="I72" s="103" t="s">
        <v>138</v>
      </c>
      <c r="J72" s="104"/>
      <c r="K72" s="103" t="s">
        <v>141</v>
      </c>
    </row>
    <row r="73" spans="6:11" ht="23.25">
      <c r="F73" s="19"/>
      <c r="G73" s="20"/>
      <c r="H73" s="20"/>
      <c r="I73" s="105" t="s">
        <v>92</v>
      </c>
      <c r="J73" s="105"/>
      <c r="K73" s="105" t="s">
        <v>93</v>
      </c>
    </row>
    <row r="74" spans="6:11" ht="23.25">
      <c r="F74" s="19"/>
      <c r="G74" s="20"/>
      <c r="H74" s="20"/>
      <c r="I74" s="105" t="s">
        <v>94</v>
      </c>
      <c r="J74" s="105"/>
      <c r="K74" s="105"/>
    </row>
    <row r="75" spans="1:11" ht="23.25">
      <c r="A75" s="21" t="s">
        <v>63</v>
      </c>
      <c r="D75" s="6"/>
      <c r="E75" s="6"/>
      <c r="F75" s="6"/>
      <c r="G75" s="18"/>
      <c r="H75" s="6"/>
      <c r="I75" s="30"/>
      <c r="J75" s="6"/>
      <c r="K75" s="30"/>
    </row>
    <row r="76" spans="1:11" ht="23.25">
      <c r="A76" s="25" t="s">
        <v>19</v>
      </c>
      <c r="E76" s="76"/>
      <c r="F76" s="76"/>
      <c r="G76" s="18"/>
      <c r="H76" s="77"/>
      <c r="I76" s="28"/>
      <c r="J76" s="77"/>
      <c r="K76" s="28"/>
    </row>
    <row r="77" spans="1:11" ht="23.25">
      <c r="A77" s="16" t="s">
        <v>15</v>
      </c>
      <c r="E77" s="76"/>
      <c r="F77" s="76"/>
      <c r="G77" s="18" t="s">
        <v>89</v>
      </c>
      <c r="H77" s="77"/>
      <c r="I77" s="28"/>
      <c r="J77" s="77"/>
      <c r="K77" s="28"/>
    </row>
    <row r="78" spans="2:11" ht="23.25">
      <c r="B78" s="16" t="s">
        <v>7</v>
      </c>
      <c r="E78" s="76"/>
      <c r="F78" s="76"/>
      <c r="G78" s="18"/>
      <c r="H78" s="77"/>
      <c r="I78" s="28"/>
      <c r="J78" s="77"/>
      <c r="K78" s="28"/>
    </row>
    <row r="79" spans="1:11" ht="24" thickBot="1">
      <c r="A79" s="78"/>
      <c r="B79" s="78"/>
      <c r="C79" s="78" t="s">
        <v>114</v>
      </c>
      <c r="D79" s="78"/>
      <c r="E79" s="76"/>
      <c r="F79" s="76"/>
      <c r="G79" s="16"/>
      <c r="H79" s="77"/>
      <c r="I79" s="39">
        <v>200000</v>
      </c>
      <c r="J79" s="77"/>
      <c r="K79" s="39">
        <v>200000</v>
      </c>
    </row>
    <row r="80" spans="2:11" ht="24" thickTop="1">
      <c r="B80" s="16" t="s">
        <v>54</v>
      </c>
      <c r="E80" s="76"/>
      <c r="F80" s="76"/>
      <c r="G80" s="18"/>
      <c r="H80" s="77"/>
      <c r="I80" s="40"/>
      <c r="J80" s="77"/>
      <c r="K80" s="40"/>
    </row>
    <row r="81" spans="1:11" ht="23.25">
      <c r="A81" s="78"/>
      <c r="B81" s="78"/>
      <c r="C81" s="16" t="s">
        <v>119</v>
      </c>
      <c r="E81" s="76"/>
      <c r="F81" s="76"/>
      <c r="G81" s="16"/>
      <c r="H81" s="77"/>
      <c r="I81" s="35">
        <f>SE!D16</f>
        <v>200000</v>
      </c>
      <c r="J81" s="77"/>
      <c r="K81" s="35">
        <f>SE!D14</f>
        <v>200000</v>
      </c>
    </row>
    <row r="82" spans="1:11" ht="23.25">
      <c r="A82" s="78" t="s">
        <v>115</v>
      </c>
      <c r="B82" s="78"/>
      <c r="C82" s="78"/>
      <c r="D82" s="78"/>
      <c r="E82" s="76"/>
      <c r="F82" s="76"/>
      <c r="G82" s="18"/>
      <c r="H82" s="77"/>
      <c r="I82" s="35">
        <f>SE!F16</f>
        <v>70718</v>
      </c>
      <c r="J82" s="77"/>
      <c r="K82" s="112">
        <f>SE!F14</f>
        <v>70718</v>
      </c>
    </row>
    <row r="83" spans="1:11" ht="23.25">
      <c r="A83" s="16" t="s">
        <v>22</v>
      </c>
      <c r="E83" s="76"/>
      <c r="F83" s="76"/>
      <c r="G83" s="18"/>
      <c r="H83" s="77"/>
      <c r="I83" s="35"/>
      <c r="J83" s="77"/>
      <c r="K83" s="112"/>
    </row>
    <row r="84" spans="2:11" ht="23.25">
      <c r="B84" s="16" t="s">
        <v>45</v>
      </c>
      <c r="E84" s="76"/>
      <c r="F84" s="76"/>
      <c r="G84" s="18"/>
      <c r="H84" s="77"/>
      <c r="I84" s="35">
        <f>SE!H16</f>
        <v>8159</v>
      </c>
      <c r="J84" s="77"/>
      <c r="K84" s="112">
        <f>SE!H14</f>
        <v>8159</v>
      </c>
    </row>
    <row r="85" spans="2:11" ht="23.25">
      <c r="B85" s="16" t="s">
        <v>23</v>
      </c>
      <c r="E85" s="76"/>
      <c r="F85" s="76"/>
      <c r="G85" s="18"/>
      <c r="H85" s="77"/>
      <c r="I85" s="38">
        <f>SE!J16</f>
        <v>101727</v>
      </c>
      <c r="J85" s="77"/>
      <c r="K85" s="113">
        <f>SE!J14</f>
        <v>86062</v>
      </c>
    </row>
    <row r="86" spans="1:11" ht="23.25">
      <c r="A86" s="31" t="s">
        <v>20</v>
      </c>
      <c r="B86" s="25"/>
      <c r="E86" s="76"/>
      <c r="F86" s="76"/>
      <c r="G86" s="18"/>
      <c r="H86" s="77"/>
      <c r="I86" s="36">
        <f>SUM(I81:I85)</f>
        <v>380604</v>
      </c>
      <c r="J86" s="77"/>
      <c r="K86" s="36">
        <f>SUM(K81:K85)</f>
        <v>364939</v>
      </c>
    </row>
    <row r="87" spans="1:11" ht="24" thickBot="1">
      <c r="A87" s="31" t="s">
        <v>21</v>
      </c>
      <c r="B87" s="25"/>
      <c r="E87" s="76"/>
      <c r="F87" s="76"/>
      <c r="G87" s="18"/>
      <c r="H87" s="77"/>
      <c r="I87" s="39">
        <f>SUM(I66,I86)</f>
        <v>920578</v>
      </c>
      <c r="J87" s="77"/>
      <c r="K87" s="39">
        <f>K86+K66</f>
        <v>860784</v>
      </c>
    </row>
    <row r="88" spans="1:11" ht="24" thickTop="1">
      <c r="A88" s="32"/>
      <c r="E88" s="76"/>
      <c r="F88" s="76"/>
      <c r="G88" s="18"/>
      <c r="H88" s="77"/>
      <c r="I88" s="34">
        <f>I87-I34</f>
        <v>0</v>
      </c>
      <c r="J88" s="34"/>
      <c r="K88" s="34">
        <f>K87-K34</f>
        <v>0</v>
      </c>
    </row>
    <row r="89" spans="1:11" ht="24.75" customHeight="1">
      <c r="A89" s="16" t="s">
        <v>24</v>
      </c>
      <c r="D89" s="29"/>
      <c r="G89" s="16"/>
      <c r="H89" s="16"/>
      <c r="I89" s="16"/>
      <c r="J89" s="16"/>
      <c r="K89" s="16"/>
    </row>
    <row r="90" spans="4:10" ht="23.25">
      <c r="D90" s="29"/>
      <c r="H90" s="85"/>
      <c r="J90" s="85"/>
    </row>
    <row r="91" spans="1:10" ht="23.25">
      <c r="A91" s="86"/>
      <c r="B91" s="86"/>
      <c r="C91" s="86"/>
      <c r="D91" s="86"/>
      <c r="E91" s="86"/>
      <c r="F91" s="29" t="s">
        <v>25</v>
      </c>
      <c r="H91" s="85"/>
      <c r="J91" s="85"/>
    </row>
    <row r="92" spans="1:10" ht="23.25">
      <c r="A92" s="81"/>
      <c r="B92" s="81"/>
      <c r="C92" s="81"/>
      <c r="D92" s="81"/>
      <c r="E92" s="81"/>
      <c r="F92" s="29"/>
      <c r="H92" s="85"/>
      <c r="J92" s="85"/>
    </row>
    <row r="93" spans="1:10" ht="23.25">
      <c r="A93" s="81"/>
      <c r="B93" s="81"/>
      <c r="C93" s="81"/>
      <c r="D93" s="81"/>
      <c r="E93" s="81"/>
      <c r="F93" s="33" t="s">
        <v>26</v>
      </c>
      <c r="H93" s="85"/>
      <c r="J93" s="85"/>
    </row>
    <row r="94" spans="1:10" ht="23.25">
      <c r="A94" s="86"/>
      <c r="B94" s="86"/>
      <c r="C94" s="86"/>
      <c r="D94" s="86"/>
      <c r="E94" s="86"/>
      <c r="F94" s="29" t="s">
        <v>25</v>
      </c>
      <c r="H94" s="85"/>
      <c r="J94" s="85"/>
    </row>
    <row r="95" spans="1:11" ht="23.25">
      <c r="A95" s="81"/>
      <c r="B95" s="81"/>
      <c r="C95" s="81"/>
      <c r="D95" s="81"/>
      <c r="E95" s="81"/>
      <c r="F95" s="29"/>
      <c r="H95" s="85"/>
      <c r="I95" s="108"/>
      <c r="J95" s="85"/>
      <c r="K95" s="108" t="s">
        <v>96</v>
      </c>
    </row>
    <row r="96" spans="1:11" ht="23.25">
      <c r="A96" s="1" t="s">
        <v>112</v>
      </c>
      <c r="B96" s="4"/>
      <c r="C96" s="4"/>
      <c r="D96" s="4"/>
      <c r="E96" s="4"/>
      <c r="F96" s="4"/>
      <c r="G96" s="14"/>
      <c r="H96" s="13"/>
      <c r="I96" s="14"/>
      <c r="J96" s="13"/>
      <c r="K96" s="14"/>
    </row>
    <row r="97" spans="1:11" ht="23.25">
      <c r="A97" s="5" t="s">
        <v>87</v>
      </c>
      <c r="B97" s="15"/>
      <c r="C97" s="15"/>
      <c r="D97" s="15"/>
      <c r="E97" s="15"/>
      <c r="F97" s="15"/>
      <c r="G97" s="14"/>
      <c r="H97" s="15"/>
      <c r="I97" s="14"/>
      <c r="J97" s="15"/>
      <c r="K97" s="14"/>
    </row>
    <row r="98" spans="1:11" ht="23.25">
      <c r="A98" s="107" t="s">
        <v>139</v>
      </c>
      <c r="B98" s="17"/>
      <c r="C98" s="17"/>
      <c r="D98" s="17"/>
      <c r="E98" s="17"/>
      <c r="F98" s="17"/>
      <c r="G98" s="14"/>
      <c r="H98" s="15"/>
      <c r="I98" s="14"/>
      <c r="J98" s="15"/>
      <c r="K98" s="14"/>
    </row>
    <row r="99" spans="2:11" ht="23.25">
      <c r="B99" s="17"/>
      <c r="C99" s="17"/>
      <c r="D99" s="17"/>
      <c r="E99" s="17"/>
      <c r="F99" s="17"/>
      <c r="G99" s="75"/>
      <c r="H99" s="17"/>
      <c r="I99" s="106"/>
      <c r="J99" s="17"/>
      <c r="K99" s="106" t="s">
        <v>95</v>
      </c>
    </row>
    <row r="100" spans="2:11" ht="23.25">
      <c r="B100" s="17"/>
      <c r="C100" s="17"/>
      <c r="D100" s="17"/>
      <c r="E100" s="17"/>
      <c r="F100" s="17"/>
      <c r="G100" s="20" t="s">
        <v>14</v>
      </c>
      <c r="H100" s="17"/>
      <c r="I100" s="55">
        <v>2558</v>
      </c>
      <c r="J100" s="20"/>
      <c r="K100" s="55" t="s">
        <v>128</v>
      </c>
    </row>
    <row r="101" spans="1:11" ht="23.25">
      <c r="A101" s="25" t="s">
        <v>90</v>
      </c>
      <c r="F101" s="19"/>
      <c r="G101" s="20"/>
      <c r="H101" s="20"/>
      <c r="I101" s="55"/>
      <c r="J101" s="20"/>
      <c r="K101" s="105"/>
    </row>
    <row r="102" spans="1:10" ht="23.25">
      <c r="A102" s="25" t="s">
        <v>17</v>
      </c>
      <c r="E102" s="76"/>
      <c r="F102" s="76"/>
      <c r="G102" s="18"/>
      <c r="H102" s="77"/>
      <c r="J102" s="77"/>
    </row>
    <row r="103" spans="1:11" ht="23.25">
      <c r="A103" s="16" t="s">
        <v>29</v>
      </c>
      <c r="E103" s="76"/>
      <c r="F103" s="76"/>
      <c r="G103" s="18" t="s">
        <v>116</v>
      </c>
      <c r="H103" s="77"/>
      <c r="I103" s="34">
        <v>26159</v>
      </c>
      <c r="J103" s="58"/>
      <c r="K103" s="34">
        <v>18031</v>
      </c>
    </row>
    <row r="104" spans="1:11" ht="23.25">
      <c r="A104" s="16" t="s">
        <v>31</v>
      </c>
      <c r="E104" s="77"/>
      <c r="F104" s="76"/>
      <c r="G104" s="18" t="s">
        <v>148</v>
      </c>
      <c r="H104" s="77"/>
      <c r="I104" s="40">
        <v>12258</v>
      </c>
      <c r="J104" s="58"/>
      <c r="K104" s="40">
        <v>5111</v>
      </c>
    </row>
    <row r="105" spans="1:11" ht="23.25">
      <c r="A105" s="32" t="s">
        <v>30</v>
      </c>
      <c r="E105" s="77"/>
      <c r="F105" s="76"/>
      <c r="G105" s="18" t="s">
        <v>60</v>
      </c>
      <c r="H105" s="77"/>
      <c r="I105" s="35">
        <v>4261</v>
      </c>
      <c r="J105" s="58"/>
      <c r="K105" s="35">
        <v>4302</v>
      </c>
    </row>
    <row r="106" spans="1:11" ht="23.25">
      <c r="A106" s="25" t="s">
        <v>8</v>
      </c>
      <c r="E106" s="77"/>
      <c r="F106" s="76"/>
      <c r="G106" s="18"/>
      <c r="H106" s="77"/>
      <c r="I106" s="36">
        <f>SUM(I103:I105)</f>
        <v>42678</v>
      </c>
      <c r="J106" s="58"/>
      <c r="K106" s="36">
        <f>SUM(K103:K105)</f>
        <v>27444</v>
      </c>
    </row>
    <row r="107" spans="1:11" ht="23.25">
      <c r="A107" s="25" t="s">
        <v>16</v>
      </c>
      <c r="E107" s="77"/>
      <c r="F107" s="76"/>
      <c r="G107" s="18"/>
      <c r="H107" s="77"/>
      <c r="I107" s="35"/>
      <c r="J107" s="58"/>
      <c r="K107" s="35"/>
    </row>
    <row r="108" spans="1:11" ht="23.25">
      <c r="A108" s="16" t="s">
        <v>43</v>
      </c>
      <c r="E108" s="77"/>
      <c r="F108" s="76"/>
      <c r="G108" s="18"/>
      <c r="H108" s="77"/>
      <c r="I108" s="35">
        <v>5251</v>
      </c>
      <c r="J108" s="58"/>
      <c r="K108" s="35">
        <v>1813</v>
      </c>
    </row>
    <row r="109" spans="1:11" ht="23.25">
      <c r="A109" s="33" t="s">
        <v>44</v>
      </c>
      <c r="E109" s="77"/>
      <c r="F109" s="76"/>
      <c r="G109" s="18"/>
      <c r="H109" s="77"/>
      <c r="I109" s="35">
        <v>11266</v>
      </c>
      <c r="J109" s="58"/>
      <c r="K109" s="35">
        <v>7613</v>
      </c>
    </row>
    <row r="110" spans="1:11" ht="23.25">
      <c r="A110" s="25" t="s">
        <v>10</v>
      </c>
      <c r="E110" s="77"/>
      <c r="F110" s="76"/>
      <c r="G110" s="18"/>
      <c r="H110" s="77"/>
      <c r="I110" s="36">
        <f>SUM(I108:I109)</f>
        <v>16517</v>
      </c>
      <c r="J110" s="58"/>
      <c r="K110" s="36">
        <f>SUM(K108:K109)</f>
        <v>9426</v>
      </c>
    </row>
    <row r="111" spans="1:11" ht="23.25">
      <c r="A111" s="56" t="s">
        <v>64</v>
      </c>
      <c r="B111" s="25"/>
      <c r="E111" s="77"/>
      <c r="F111" s="76"/>
      <c r="G111" s="18"/>
      <c r="H111" s="77"/>
      <c r="I111" s="35">
        <f>I106-I110</f>
        <v>26161</v>
      </c>
      <c r="J111" s="58"/>
      <c r="K111" s="35">
        <f>K106-K110</f>
        <v>18018</v>
      </c>
    </row>
    <row r="112" spans="1:11" ht="23.25">
      <c r="A112" s="16" t="s">
        <v>37</v>
      </c>
      <c r="E112" s="77"/>
      <c r="F112" s="76"/>
      <c r="G112" s="18"/>
      <c r="H112" s="77"/>
      <c r="I112" s="41">
        <v>-6219</v>
      </c>
      <c r="J112" s="58"/>
      <c r="K112" s="41">
        <v>-6654</v>
      </c>
    </row>
    <row r="113" spans="1:11" ht="23.25">
      <c r="A113" s="56" t="s">
        <v>65</v>
      </c>
      <c r="E113" s="77"/>
      <c r="F113" s="76"/>
      <c r="G113" s="18"/>
      <c r="H113" s="77"/>
      <c r="I113" s="40">
        <f>SUM(I111:I112)</f>
        <v>19942</v>
      </c>
      <c r="J113" s="58"/>
      <c r="K113" s="40">
        <f>SUM(K111:K112)</f>
        <v>11364</v>
      </c>
    </row>
    <row r="114" spans="1:11" ht="23.25">
      <c r="A114" s="16" t="s">
        <v>66</v>
      </c>
      <c r="E114" s="77"/>
      <c r="F114" s="76"/>
      <c r="G114" s="18" t="s">
        <v>131</v>
      </c>
      <c r="H114" s="77"/>
      <c r="I114" s="42">
        <v>-4277</v>
      </c>
      <c r="J114" s="58"/>
      <c r="K114" s="42">
        <v>-2261</v>
      </c>
    </row>
    <row r="115" spans="1:11" ht="23.25">
      <c r="A115" s="25" t="s">
        <v>123</v>
      </c>
      <c r="E115" s="77"/>
      <c r="F115" s="76"/>
      <c r="G115" s="18"/>
      <c r="H115" s="77"/>
      <c r="I115" s="93">
        <f>SUM(I113:I114)</f>
        <v>15665</v>
      </c>
      <c r="J115" s="58"/>
      <c r="K115" s="93">
        <f>SUM(K113:K114)</f>
        <v>9103</v>
      </c>
    </row>
    <row r="116" spans="1:11" ht="23.25">
      <c r="A116" s="25" t="s">
        <v>99</v>
      </c>
      <c r="E116" s="77"/>
      <c r="F116" s="76"/>
      <c r="G116" s="18"/>
      <c r="H116" s="77"/>
      <c r="I116" s="94">
        <v>0</v>
      </c>
      <c r="J116" s="58"/>
      <c r="K116" s="94">
        <v>0</v>
      </c>
    </row>
    <row r="117" spans="1:11" ht="24" thickBot="1">
      <c r="A117" s="25" t="s">
        <v>100</v>
      </c>
      <c r="E117" s="77"/>
      <c r="F117" s="76"/>
      <c r="G117" s="18"/>
      <c r="H117" s="77"/>
      <c r="I117" s="43">
        <f>SUM(I115:I116)</f>
        <v>15665</v>
      </c>
      <c r="J117" s="58"/>
      <c r="K117" s="43">
        <f>SUM(K115:K116)</f>
        <v>9103</v>
      </c>
    </row>
    <row r="118" spans="1:11" ht="24" thickTop="1">
      <c r="A118" s="25"/>
      <c r="E118" s="77"/>
      <c r="F118" s="76"/>
      <c r="G118" s="18"/>
      <c r="H118" s="77"/>
      <c r="I118" s="40"/>
      <c r="J118" s="58"/>
      <c r="K118" s="40"/>
    </row>
    <row r="119" spans="1:8" s="96" customFormat="1" ht="23.25">
      <c r="A119" s="95" t="s">
        <v>88</v>
      </c>
      <c r="C119" s="97"/>
      <c r="D119" s="98"/>
      <c r="E119" s="98"/>
      <c r="F119" s="98"/>
      <c r="G119" s="109">
        <v>19</v>
      </c>
      <c r="H119" s="99"/>
    </row>
    <row r="120" spans="1:11" s="96" customFormat="1" ht="24" thickBot="1">
      <c r="A120" s="78" t="s">
        <v>110</v>
      </c>
      <c r="C120" s="99"/>
      <c r="D120" s="98"/>
      <c r="E120" s="100"/>
      <c r="F120" s="98"/>
      <c r="G120" s="100"/>
      <c r="H120" s="99"/>
      <c r="I120" s="101">
        <v>0.08</v>
      </c>
      <c r="J120" s="98"/>
      <c r="K120" s="101">
        <v>0.07</v>
      </c>
    </row>
    <row r="121" spans="1:11" s="96" customFormat="1" ht="24" thickTop="1">
      <c r="A121" s="78"/>
      <c r="C121" s="99"/>
      <c r="D121" s="98"/>
      <c r="E121" s="98"/>
      <c r="F121" s="98"/>
      <c r="G121" s="98"/>
      <c r="H121" s="99"/>
      <c r="I121" s="98"/>
      <c r="J121" s="98"/>
      <c r="K121" s="98"/>
    </row>
    <row r="122" spans="1:11" s="96" customFormat="1" ht="24" thickBot="1">
      <c r="A122" s="78" t="s">
        <v>101</v>
      </c>
      <c r="C122" s="99"/>
      <c r="D122" s="98"/>
      <c r="E122" s="98"/>
      <c r="F122" s="98"/>
      <c r="G122" s="98"/>
      <c r="H122" s="99"/>
      <c r="I122" s="102">
        <v>200000</v>
      </c>
      <c r="J122" s="98"/>
      <c r="K122" s="102">
        <v>127200</v>
      </c>
    </row>
    <row r="123" spans="1:11" ht="24" thickTop="1">
      <c r="A123" s="25"/>
      <c r="E123" s="77"/>
      <c r="F123" s="76"/>
      <c r="G123" s="40"/>
      <c r="H123" s="58"/>
      <c r="I123" s="40"/>
      <c r="J123" s="58"/>
      <c r="K123" s="40"/>
    </row>
    <row r="124" spans="1:10" ht="24.75" customHeight="1">
      <c r="A124" s="16" t="s">
        <v>24</v>
      </c>
      <c r="D124" s="29"/>
      <c r="H124" s="85"/>
      <c r="J124" s="85"/>
    </row>
    <row r="125" spans="1:11" ht="20.25" customHeight="1">
      <c r="A125" s="81"/>
      <c r="B125" s="81"/>
      <c r="C125" s="81"/>
      <c r="D125" s="81"/>
      <c r="E125" s="81"/>
      <c r="F125" s="29"/>
      <c r="H125" s="85"/>
      <c r="I125" s="108"/>
      <c r="J125" s="85"/>
      <c r="K125" s="108" t="s">
        <v>96</v>
      </c>
    </row>
    <row r="126" spans="1:11" ht="20.25" customHeight="1">
      <c r="A126" s="1" t="s">
        <v>112</v>
      </c>
      <c r="B126" s="61"/>
      <c r="C126" s="61"/>
      <c r="D126" s="61"/>
      <c r="E126" s="61"/>
      <c r="F126" s="62"/>
      <c r="G126" s="63"/>
      <c r="H126" s="64"/>
      <c r="I126" s="63"/>
      <c r="J126" s="64"/>
      <c r="K126" s="63"/>
    </row>
    <row r="127" spans="1:11" ht="20.25" customHeight="1">
      <c r="A127" s="61" t="s">
        <v>67</v>
      </c>
      <c r="B127" s="61"/>
      <c r="C127" s="61"/>
      <c r="D127" s="61"/>
      <c r="E127" s="61"/>
      <c r="F127" s="62"/>
      <c r="G127" s="63"/>
      <c r="H127" s="64"/>
      <c r="I127" s="63"/>
      <c r="J127" s="64"/>
      <c r="K127" s="63"/>
    </row>
    <row r="128" spans="1:11" ht="24.75" customHeight="1">
      <c r="A128" s="107" t="s">
        <v>139</v>
      </c>
      <c r="B128" s="17"/>
      <c r="C128" s="17"/>
      <c r="D128" s="17"/>
      <c r="E128" s="17"/>
      <c r="F128" s="17"/>
      <c r="G128" s="14"/>
      <c r="H128" s="15"/>
      <c r="I128" s="14"/>
      <c r="J128" s="15"/>
      <c r="K128" s="14"/>
    </row>
    <row r="129" spans="2:11" ht="20.25" customHeight="1">
      <c r="B129" s="17"/>
      <c r="C129" s="17"/>
      <c r="D129" s="17"/>
      <c r="E129" s="17"/>
      <c r="F129" s="17"/>
      <c r="G129" s="75"/>
      <c r="H129" s="17"/>
      <c r="I129" s="75"/>
      <c r="J129" s="17"/>
      <c r="K129" s="75" t="s">
        <v>91</v>
      </c>
    </row>
    <row r="130" spans="2:11" ht="20.25" customHeight="1">
      <c r="B130" s="17"/>
      <c r="C130" s="17"/>
      <c r="D130" s="17"/>
      <c r="E130" s="17"/>
      <c r="F130" s="17"/>
      <c r="G130" s="16"/>
      <c r="H130" s="16"/>
      <c r="I130" s="55">
        <v>2558</v>
      </c>
      <c r="J130" s="20"/>
      <c r="K130" s="55" t="s">
        <v>128</v>
      </c>
    </row>
    <row r="131" spans="1:11" ht="24" customHeight="1">
      <c r="A131" s="87" t="s">
        <v>68</v>
      </c>
      <c r="B131" s="87"/>
      <c r="C131" s="87"/>
      <c r="D131" s="87"/>
      <c r="E131" s="87"/>
      <c r="F131" s="87"/>
      <c r="G131" s="16"/>
      <c r="H131" s="16"/>
      <c r="I131" s="67"/>
      <c r="J131" s="70"/>
      <c r="K131" s="67"/>
    </row>
    <row r="132" spans="1:11" ht="24" customHeight="1">
      <c r="A132" s="68" t="s">
        <v>69</v>
      </c>
      <c r="B132" s="68"/>
      <c r="C132" s="68"/>
      <c r="D132" s="68"/>
      <c r="E132" s="68"/>
      <c r="F132" s="68"/>
      <c r="G132" s="16"/>
      <c r="H132" s="16"/>
      <c r="I132" s="65">
        <f>I113</f>
        <v>19942</v>
      </c>
      <c r="J132" s="65"/>
      <c r="K132" s="65">
        <f>K113</f>
        <v>11364</v>
      </c>
    </row>
    <row r="133" spans="1:11" ht="24" customHeight="1">
      <c r="A133" s="68" t="s">
        <v>105</v>
      </c>
      <c r="B133" s="68"/>
      <c r="C133" s="68"/>
      <c r="D133" s="68"/>
      <c r="E133" s="68"/>
      <c r="F133" s="68"/>
      <c r="G133" s="16"/>
      <c r="H133" s="16"/>
      <c r="I133" s="66"/>
      <c r="J133" s="65"/>
      <c r="K133" s="66"/>
    </row>
    <row r="134" spans="1:11" ht="24" customHeight="1">
      <c r="A134" s="68" t="s">
        <v>70</v>
      </c>
      <c r="B134" s="68"/>
      <c r="C134" s="68"/>
      <c r="D134" s="68"/>
      <c r="E134" s="68"/>
      <c r="F134" s="68"/>
      <c r="G134" s="16"/>
      <c r="H134" s="16"/>
      <c r="I134" s="66"/>
      <c r="J134" s="65"/>
      <c r="K134" s="66"/>
    </row>
    <row r="135" spans="1:11" ht="24" customHeight="1">
      <c r="A135" s="68" t="s">
        <v>161</v>
      </c>
      <c r="B135" s="68"/>
      <c r="C135" s="68"/>
      <c r="D135" s="68"/>
      <c r="E135" s="68"/>
      <c r="F135" s="68"/>
      <c r="G135" s="16"/>
      <c r="H135" s="16"/>
      <c r="I135" s="66">
        <v>375</v>
      </c>
      <c r="J135" s="65"/>
      <c r="K135" s="66">
        <v>268</v>
      </c>
    </row>
    <row r="136" spans="1:11" ht="24" customHeight="1">
      <c r="A136" s="68" t="s">
        <v>168</v>
      </c>
      <c r="B136" s="68"/>
      <c r="C136" s="68"/>
      <c r="D136" s="68"/>
      <c r="E136" s="68"/>
      <c r="F136" s="68"/>
      <c r="G136" s="16"/>
      <c r="H136" s="16"/>
      <c r="I136" s="66">
        <v>-865</v>
      </c>
      <c r="J136" s="65"/>
      <c r="K136" s="66">
        <v>1609</v>
      </c>
    </row>
    <row r="137" spans="1:11" ht="24" customHeight="1">
      <c r="A137" s="68" t="s">
        <v>167</v>
      </c>
      <c r="B137" s="68"/>
      <c r="C137" s="68"/>
      <c r="D137" s="68"/>
      <c r="E137" s="68"/>
      <c r="F137" s="68"/>
      <c r="G137" s="16"/>
      <c r="H137" s="16"/>
      <c r="I137" s="66">
        <v>910</v>
      </c>
      <c r="J137" s="65"/>
      <c r="K137" s="66">
        <v>371</v>
      </c>
    </row>
    <row r="138" spans="1:11" ht="24" customHeight="1">
      <c r="A138" s="68" t="s">
        <v>169</v>
      </c>
      <c r="B138" s="68"/>
      <c r="C138" s="68"/>
      <c r="D138" s="68"/>
      <c r="E138" s="68"/>
      <c r="F138" s="68"/>
      <c r="G138" s="16"/>
      <c r="H138" s="16"/>
      <c r="I138" s="66"/>
      <c r="J138" s="65"/>
      <c r="K138" s="66"/>
    </row>
    <row r="139" spans="1:11" ht="24" customHeight="1">
      <c r="A139" s="68" t="s">
        <v>170</v>
      </c>
      <c r="B139" s="68"/>
      <c r="C139" s="68"/>
      <c r="D139" s="68"/>
      <c r="E139" s="68"/>
      <c r="F139" s="68"/>
      <c r="G139" s="16"/>
      <c r="H139" s="16"/>
      <c r="I139" s="66">
        <v>2073</v>
      </c>
      <c r="J139" s="65"/>
      <c r="K139" s="66">
        <v>-1235</v>
      </c>
    </row>
    <row r="140" spans="1:11" ht="24" customHeight="1">
      <c r="A140" s="68" t="s">
        <v>162</v>
      </c>
      <c r="B140" s="68"/>
      <c r="C140" s="68"/>
      <c r="D140" s="68"/>
      <c r="E140" s="68"/>
      <c r="F140" s="68"/>
      <c r="G140" s="16"/>
      <c r="H140" s="16"/>
      <c r="I140" s="66"/>
      <c r="J140" s="65"/>
      <c r="K140" s="66"/>
    </row>
    <row r="141" spans="1:11" ht="24" customHeight="1">
      <c r="A141" s="68" t="s">
        <v>163</v>
      </c>
      <c r="B141" s="68"/>
      <c r="C141" s="68"/>
      <c r="D141" s="68"/>
      <c r="E141" s="68"/>
      <c r="F141" s="68"/>
      <c r="G141" s="16"/>
      <c r="H141" s="16"/>
      <c r="I141" s="66">
        <v>-283</v>
      </c>
      <c r="J141" s="65"/>
      <c r="K141" s="66">
        <v>291</v>
      </c>
    </row>
    <row r="142" spans="1:11" ht="24" customHeight="1">
      <c r="A142" s="68" t="s">
        <v>164</v>
      </c>
      <c r="B142" s="68"/>
      <c r="C142" s="68"/>
      <c r="D142" s="68"/>
      <c r="E142" s="68"/>
      <c r="F142" s="68"/>
      <c r="G142" s="16"/>
      <c r="H142" s="16"/>
      <c r="I142" s="66">
        <v>-7413</v>
      </c>
      <c r="J142" s="65"/>
      <c r="K142" s="66">
        <v>-8405</v>
      </c>
    </row>
    <row r="143" spans="1:11" ht="24" customHeight="1">
      <c r="A143" s="68" t="s">
        <v>165</v>
      </c>
      <c r="B143" s="68"/>
      <c r="C143" s="68"/>
      <c r="D143" s="68"/>
      <c r="E143" s="68"/>
      <c r="F143" s="68"/>
      <c r="G143" s="16"/>
      <c r="H143" s="16"/>
      <c r="I143" s="65">
        <v>6219</v>
      </c>
      <c r="J143" s="65"/>
      <c r="K143" s="65">
        <v>6654</v>
      </c>
    </row>
    <row r="144" spans="1:11" ht="24" customHeight="1">
      <c r="A144" s="68" t="s">
        <v>166</v>
      </c>
      <c r="B144" s="68"/>
      <c r="C144" s="68"/>
      <c r="D144" s="68"/>
      <c r="E144" s="68"/>
      <c r="F144" s="68"/>
      <c r="G144" s="16"/>
      <c r="H144" s="16"/>
      <c r="I144" s="69">
        <v>79</v>
      </c>
      <c r="J144" s="65"/>
      <c r="K144" s="69">
        <v>96</v>
      </c>
    </row>
    <row r="145" spans="1:11" ht="24" customHeight="1">
      <c r="A145" s="68" t="s">
        <v>72</v>
      </c>
      <c r="B145" s="68"/>
      <c r="C145" s="68"/>
      <c r="D145" s="68"/>
      <c r="E145" s="68"/>
      <c r="F145" s="68"/>
      <c r="G145" s="16"/>
      <c r="H145" s="16"/>
      <c r="I145" s="65"/>
      <c r="J145" s="65"/>
      <c r="K145" s="65"/>
    </row>
    <row r="146" spans="1:11" ht="24" customHeight="1">
      <c r="A146" s="68" t="s">
        <v>73</v>
      </c>
      <c r="B146" s="68"/>
      <c r="C146" s="68"/>
      <c r="D146" s="68"/>
      <c r="E146" s="68"/>
      <c r="F146" s="68"/>
      <c r="G146" s="16"/>
      <c r="H146" s="16"/>
      <c r="I146" s="65">
        <f>SUM(I132:I144)</f>
        <v>21037</v>
      </c>
      <c r="J146" s="65"/>
      <c r="K146" s="65">
        <f>SUM(K132:K144)</f>
        <v>11013</v>
      </c>
    </row>
    <row r="147" spans="1:11" ht="24" customHeight="1">
      <c r="A147" s="68" t="s">
        <v>106</v>
      </c>
      <c r="B147" s="68"/>
      <c r="C147" s="68"/>
      <c r="D147" s="68"/>
      <c r="E147" s="68"/>
      <c r="F147" s="68"/>
      <c r="G147" s="16"/>
      <c r="H147" s="16"/>
      <c r="I147" s="70"/>
      <c r="J147" s="70"/>
      <c r="K147" s="70"/>
    </row>
    <row r="148" spans="1:11" ht="24" customHeight="1">
      <c r="A148" s="68" t="s">
        <v>75</v>
      </c>
      <c r="B148" s="68"/>
      <c r="C148" s="68"/>
      <c r="D148" s="68"/>
      <c r="E148" s="68"/>
      <c r="F148" s="68"/>
      <c r="G148" s="16"/>
      <c r="H148" s="16"/>
      <c r="I148" s="66">
        <v>29662</v>
      </c>
      <c r="J148" s="65"/>
      <c r="K148" s="66">
        <v>-14237</v>
      </c>
    </row>
    <row r="149" spans="1:11" ht="24" customHeight="1">
      <c r="A149" s="68" t="s">
        <v>78</v>
      </c>
      <c r="B149" s="68"/>
      <c r="C149" s="68"/>
      <c r="D149" s="68"/>
      <c r="E149" s="68"/>
      <c r="F149" s="68"/>
      <c r="G149" s="16"/>
      <c r="H149" s="16"/>
      <c r="I149" s="66">
        <v>-40428</v>
      </c>
      <c r="J149" s="65"/>
      <c r="K149" s="66">
        <v>5412</v>
      </c>
    </row>
    <row r="150" spans="1:11" ht="24" customHeight="1">
      <c r="A150" s="68" t="s">
        <v>76</v>
      </c>
      <c r="B150" s="68"/>
      <c r="C150" s="68"/>
      <c r="D150" s="68"/>
      <c r="E150" s="68"/>
      <c r="F150" s="68"/>
      <c r="G150" s="16"/>
      <c r="H150" s="16"/>
      <c r="I150" s="66">
        <v>-64817</v>
      </c>
      <c r="J150" s="65"/>
      <c r="K150" s="66">
        <v>-6981</v>
      </c>
    </row>
    <row r="151" spans="1:11" ht="24" customHeight="1">
      <c r="A151" s="68" t="s">
        <v>77</v>
      </c>
      <c r="B151" s="68"/>
      <c r="C151" s="68"/>
      <c r="D151" s="68"/>
      <c r="E151" s="68"/>
      <c r="F151" s="68"/>
      <c r="G151" s="16"/>
      <c r="H151" s="16"/>
      <c r="I151" s="66">
        <v>26567</v>
      </c>
      <c r="J151" s="65"/>
      <c r="K151" s="66">
        <v>28060</v>
      </c>
    </row>
    <row r="152" spans="1:11" ht="24" customHeight="1">
      <c r="A152" s="68" t="s">
        <v>79</v>
      </c>
      <c r="B152" s="68"/>
      <c r="C152" s="68"/>
      <c r="D152" s="68"/>
      <c r="E152" s="68"/>
      <c r="F152" s="68"/>
      <c r="G152" s="16"/>
      <c r="H152" s="16"/>
      <c r="I152" s="66">
        <v>-1096</v>
      </c>
      <c r="J152" s="65"/>
      <c r="K152" s="66">
        <v>3093</v>
      </c>
    </row>
    <row r="153" spans="1:11" ht="24" customHeight="1">
      <c r="A153" s="68" t="s">
        <v>107</v>
      </c>
      <c r="B153" s="68"/>
      <c r="C153" s="68"/>
      <c r="D153" s="68"/>
      <c r="E153" s="68"/>
      <c r="F153" s="68"/>
      <c r="G153" s="16"/>
      <c r="H153" s="16"/>
      <c r="I153" s="71"/>
      <c r="J153" s="72"/>
      <c r="K153" s="71"/>
    </row>
    <row r="154" spans="1:11" ht="24" customHeight="1">
      <c r="A154" s="68" t="s">
        <v>80</v>
      </c>
      <c r="B154" s="68"/>
      <c r="C154" s="68"/>
      <c r="D154" s="68"/>
      <c r="E154" s="68"/>
      <c r="F154" s="68"/>
      <c r="G154" s="16"/>
      <c r="H154" s="16"/>
      <c r="I154" s="66">
        <v>-6177</v>
      </c>
      <c r="J154" s="65"/>
      <c r="K154" s="66">
        <v>1068</v>
      </c>
    </row>
    <row r="155" spans="1:11" ht="24" customHeight="1">
      <c r="A155" s="68" t="s">
        <v>81</v>
      </c>
      <c r="B155" s="68"/>
      <c r="C155" s="68"/>
      <c r="D155" s="68"/>
      <c r="E155" s="68"/>
      <c r="F155" s="68"/>
      <c r="G155" s="16"/>
      <c r="H155" s="16"/>
      <c r="I155" s="65">
        <v>8898</v>
      </c>
      <c r="J155" s="65"/>
      <c r="K155" s="65">
        <v>465</v>
      </c>
    </row>
    <row r="156" spans="1:11" ht="24" customHeight="1">
      <c r="A156" s="68" t="s">
        <v>82</v>
      </c>
      <c r="B156" s="68"/>
      <c r="C156" s="68"/>
      <c r="D156" s="68"/>
      <c r="E156" s="68"/>
      <c r="F156" s="68"/>
      <c r="G156" s="16"/>
      <c r="H156" s="16"/>
      <c r="I156" s="69">
        <v>-1028</v>
      </c>
      <c r="J156" s="65"/>
      <c r="K156" s="69">
        <v>-888</v>
      </c>
    </row>
    <row r="157" spans="1:11" ht="24" customHeight="1">
      <c r="A157" s="68" t="s">
        <v>150</v>
      </c>
      <c r="B157" s="68"/>
      <c r="C157" s="68"/>
      <c r="D157" s="68"/>
      <c r="E157" s="68"/>
      <c r="F157" s="68"/>
      <c r="G157" s="16"/>
      <c r="H157" s="16"/>
      <c r="I157" s="65">
        <f>SUM(I148:I156)+I146</f>
        <v>-27382</v>
      </c>
      <c r="J157" s="65"/>
      <c r="K157" s="65">
        <f>SUM(K148:K156)+K146</f>
        <v>27005</v>
      </c>
    </row>
    <row r="158" spans="1:11" ht="24" customHeight="1">
      <c r="A158" s="68" t="s">
        <v>83</v>
      </c>
      <c r="B158" s="68"/>
      <c r="C158" s="68"/>
      <c r="D158" s="68"/>
      <c r="E158" s="68"/>
      <c r="F158" s="68"/>
      <c r="G158" s="16"/>
      <c r="H158" s="16"/>
      <c r="I158" s="65">
        <v>-6456</v>
      </c>
      <c r="J158" s="65"/>
      <c r="K158" s="65">
        <v>-7615</v>
      </c>
    </row>
    <row r="159" spans="1:11" ht="24" customHeight="1">
      <c r="A159" s="68" t="s">
        <v>84</v>
      </c>
      <c r="B159" s="68"/>
      <c r="C159" s="68"/>
      <c r="D159" s="68"/>
      <c r="E159" s="68"/>
      <c r="F159" s="68"/>
      <c r="G159" s="16"/>
      <c r="H159" s="16"/>
      <c r="I159" s="65">
        <v>-347</v>
      </c>
      <c r="J159" s="65"/>
      <c r="K159" s="65">
        <v>-52</v>
      </c>
    </row>
    <row r="160" spans="1:11" ht="24" customHeight="1">
      <c r="A160" s="87" t="s">
        <v>151</v>
      </c>
      <c r="B160" s="87"/>
      <c r="C160" s="87"/>
      <c r="D160" s="87"/>
      <c r="E160" s="87"/>
      <c r="F160" s="68"/>
      <c r="G160" s="16"/>
      <c r="H160" s="16"/>
      <c r="I160" s="73">
        <f>SUM(I157:I159)</f>
        <v>-34185</v>
      </c>
      <c r="J160" s="65"/>
      <c r="K160" s="73">
        <f>SUM(K157:K159)</f>
        <v>19338</v>
      </c>
    </row>
    <row r="161" spans="1:11" ht="3.75" customHeight="1">
      <c r="A161" s="87"/>
      <c r="B161" s="87"/>
      <c r="C161" s="87"/>
      <c r="D161" s="87"/>
      <c r="E161" s="87"/>
      <c r="F161" s="68"/>
      <c r="G161" s="16"/>
      <c r="H161" s="16"/>
      <c r="I161" s="65"/>
      <c r="J161" s="65"/>
      <c r="K161" s="65"/>
    </row>
    <row r="162" spans="1:11" ht="24" customHeight="1">
      <c r="A162" s="78" t="s">
        <v>24</v>
      </c>
      <c r="B162" s="78"/>
      <c r="C162" s="78"/>
      <c r="D162" s="78"/>
      <c r="E162" s="78"/>
      <c r="F162" s="78"/>
      <c r="G162" s="67"/>
      <c r="H162" s="70"/>
      <c r="I162" s="67"/>
      <c r="J162" s="70"/>
      <c r="K162" s="67"/>
    </row>
    <row r="163" spans="1:11" ht="23.25">
      <c r="A163" s="81"/>
      <c r="B163" s="81"/>
      <c r="C163" s="81"/>
      <c r="D163" s="81"/>
      <c r="E163" s="81"/>
      <c r="F163" s="29"/>
      <c r="H163" s="85"/>
      <c r="I163" s="108"/>
      <c r="J163" s="85"/>
      <c r="K163" s="108" t="s">
        <v>96</v>
      </c>
    </row>
    <row r="164" spans="1:11" ht="23.25">
      <c r="A164" s="1" t="s">
        <v>112</v>
      </c>
      <c r="B164" s="61"/>
      <c r="C164" s="61"/>
      <c r="D164" s="61"/>
      <c r="E164" s="61"/>
      <c r="F164" s="62"/>
      <c r="G164" s="63"/>
      <c r="H164" s="64"/>
      <c r="I164" s="63"/>
      <c r="J164" s="64"/>
      <c r="K164" s="63"/>
    </row>
    <row r="165" spans="1:11" ht="23.25">
      <c r="A165" s="61" t="s">
        <v>74</v>
      </c>
      <c r="B165" s="61"/>
      <c r="C165" s="61"/>
      <c r="D165" s="61"/>
      <c r="E165" s="61"/>
      <c r="F165" s="62"/>
      <c r="G165" s="63"/>
      <c r="H165" s="64"/>
      <c r="I165" s="63"/>
      <c r="J165" s="64"/>
      <c r="K165" s="63"/>
    </row>
    <row r="166" spans="1:11" ht="23.25">
      <c r="A166" s="107" t="s">
        <v>139</v>
      </c>
      <c r="B166" s="17"/>
      <c r="C166" s="17"/>
      <c r="D166" s="17"/>
      <c r="E166" s="17"/>
      <c r="F166" s="17"/>
      <c r="G166" s="14"/>
      <c r="H166" s="15"/>
      <c r="I166" s="14"/>
      <c r="J166" s="15"/>
      <c r="K166" s="14"/>
    </row>
    <row r="167" spans="2:11" ht="23.25">
      <c r="B167" s="17"/>
      <c r="C167" s="17"/>
      <c r="D167" s="17"/>
      <c r="E167" s="17"/>
      <c r="F167" s="17"/>
      <c r="G167" s="75"/>
      <c r="H167" s="17"/>
      <c r="I167" s="75"/>
      <c r="J167" s="17"/>
      <c r="K167" s="75" t="s">
        <v>91</v>
      </c>
    </row>
    <row r="168" spans="2:11" ht="23.25">
      <c r="B168" s="17"/>
      <c r="C168" s="17"/>
      <c r="D168" s="17"/>
      <c r="E168" s="17"/>
      <c r="F168" s="17"/>
      <c r="G168" s="16"/>
      <c r="H168" s="16"/>
      <c r="I168" s="55">
        <v>2558</v>
      </c>
      <c r="J168" s="20"/>
      <c r="K168" s="55" t="s">
        <v>128</v>
      </c>
    </row>
    <row r="169" spans="1:11" ht="23.25">
      <c r="A169" s="87" t="s">
        <v>85</v>
      </c>
      <c r="B169" s="87"/>
      <c r="C169" s="87"/>
      <c r="D169" s="87"/>
      <c r="E169" s="87"/>
      <c r="F169" s="87"/>
      <c r="G169" s="16"/>
      <c r="H169" s="16"/>
      <c r="I169" s="66"/>
      <c r="J169" s="65"/>
      <c r="K169" s="66"/>
    </row>
    <row r="170" spans="1:11" ht="23.25">
      <c r="A170" s="68" t="s">
        <v>157</v>
      </c>
      <c r="B170" s="68"/>
      <c r="C170" s="68"/>
      <c r="D170" s="68"/>
      <c r="E170" s="68"/>
      <c r="F170" s="68"/>
      <c r="G170" s="16"/>
      <c r="H170" s="16"/>
      <c r="I170" s="66">
        <v>-3944</v>
      </c>
      <c r="J170" s="65"/>
      <c r="K170" s="66">
        <v>-3184</v>
      </c>
    </row>
    <row r="171" spans="1:11" ht="23.25">
      <c r="A171" s="68" t="s">
        <v>122</v>
      </c>
      <c r="B171" s="68"/>
      <c r="C171" s="68"/>
      <c r="D171" s="68"/>
      <c r="E171" s="68"/>
      <c r="F171" s="68"/>
      <c r="G171" s="16"/>
      <c r="H171" s="16"/>
      <c r="I171" s="66">
        <v>-159</v>
      </c>
      <c r="J171" s="65"/>
      <c r="K171" s="66">
        <v>-419</v>
      </c>
    </row>
    <row r="172" spans="1:11" ht="23.25">
      <c r="A172" s="87" t="s">
        <v>158</v>
      </c>
      <c r="B172" s="87"/>
      <c r="C172" s="87"/>
      <c r="D172" s="87"/>
      <c r="E172" s="87"/>
      <c r="F172" s="68"/>
      <c r="G172" s="16"/>
      <c r="H172" s="16"/>
      <c r="I172" s="73">
        <f>SUM(I170:I171)</f>
        <v>-4103</v>
      </c>
      <c r="J172" s="65"/>
      <c r="K172" s="73">
        <f>SUM(K170:K171)</f>
        <v>-3603</v>
      </c>
    </row>
    <row r="173" spans="1:11" ht="23.25">
      <c r="A173" s="87" t="s">
        <v>86</v>
      </c>
      <c r="B173" s="87"/>
      <c r="C173" s="87"/>
      <c r="D173" s="87"/>
      <c r="E173" s="87"/>
      <c r="F173" s="87"/>
      <c r="G173" s="16"/>
      <c r="H173" s="16"/>
      <c r="I173" s="67"/>
      <c r="J173" s="70"/>
      <c r="K173" s="67"/>
    </row>
    <row r="174" spans="1:11" ht="23.25">
      <c r="A174" s="68" t="s">
        <v>154</v>
      </c>
      <c r="B174" s="68"/>
      <c r="C174" s="68"/>
      <c r="D174" s="68"/>
      <c r="E174" s="68"/>
      <c r="F174" s="68"/>
      <c r="G174" s="16"/>
      <c r="H174" s="16"/>
      <c r="I174" s="65">
        <v>49746</v>
      </c>
      <c r="J174" s="65"/>
      <c r="K174" s="65">
        <v>-134141</v>
      </c>
    </row>
    <row r="175" spans="1:11" ht="23.25">
      <c r="A175" s="68" t="s">
        <v>155</v>
      </c>
      <c r="B175" s="68"/>
      <c r="C175" s="68"/>
      <c r="D175" s="68"/>
      <c r="E175" s="68"/>
      <c r="F175" s="68"/>
      <c r="G175" s="16"/>
      <c r="H175" s="16"/>
      <c r="I175" s="65">
        <v>0</v>
      </c>
      <c r="J175" s="65"/>
      <c r="K175" s="65">
        <v>4900</v>
      </c>
    </row>
    <row r="176" spans="1:11" ht="23.25">
      <c r="A176" s="68" t="s">
        <v>156</v>
      </c>
      <c r="B176" s="68"/>
      <c r="C176" s="68"/>
      <c r="D176" s="68"/>
      <c r="E176" s="68"/>
      <c r="F176" s="68"/>
      <c r="G176" s="16"/>
      <c r="H176" s="16"/>
      <c r="I176" s="66">
        <v>-11200</v>
      </c>
      <c r="J176" s="65"/>
      <c r="K176" s="66">
        <v>-9203</v>
      </c>
    </row>
    <row r="177" spans="1:11" ht="23.25">
      <c r="A177" s="68" t="s">
        <v>147</v>
      </c>
      <c r="B177" s="68"/>
      <c r="C177" s="68"/>
      <c r="D177" s="68"/>
      <c r="E177" s="68"/>
      <c r="F177" s="68"/>
      <c r="G177" s="16"/>
      <c r="H177" s="16"/>
      <c r="I177" s="66">
        <v>-88</v>
      </c>
      <c r="J177" s="65"/>
      <c r="K177" s="66">
        <v>0</v>
      </c>
    </row>
    <row r="178" spans="1:11" ht="23.25">
      <c r="A178" s="68" t="s">
        <v>120</v>
      </c>
      <c r="B178" s="68"/>
      <c r="C178" s="68"/>
      <c r="D178" s="68"/>
      <c r="E178" s="68"/>
      <c r="F178" s="68"/>
      <c r="G178" s="16"/>
      <c r="H178" s="16"/>
      <c r="I178" s="66">
        <v>0</v>
      </c>
      <c r="J178" s="65"/>
      <c r="K178" s="66">
        <v>145598</v>
      </c>
    </row>
    <row r="179" spans="1:11" ht="23.25">
      <c r="A179" s="87" t="s">
        <v>152</v>
      </c>
      <c r="B179" s="87"/>
      <c r="C179" s="87"/>
      <c r="D179" s="87"/>
      <c r="E179" s="87"/>
      <c r="F179" s="68"/>
      <c r="G179" s="16"/>
      <c r="H179" s="16"/>
      <c r="I179" s="73">
        <f>SUM(I174:I178)</f>
        <v>38458</v>
      </c>
      <c r="J179" s="65"/>
      <c r="K179" s="73">
        <f>SUM(K174:K178)</f>
        <v>7154</v>
      </c>
    </row>
    <row r="180" spans="1:11" ht="23.25">
      <c r="A180" s="87" t="s">
        <v>153</v>
      </c>
      <c r="B180" s="87"/>
      <c r="C180" s="87"/>
      <c r="D180" s="87"/>
      <c r="E180" s="87"/>
      <c r="F180" s="68"/>
      <c r="G180" s="16"/>
      <c r="H180" s="16"/>
      <c r="I180" s="66">
        <f>SUM(I160,I172,I179)</f>
        <v>170</v>
      </c>
      <c r="J180" s="65"/>
      <c r="K180" s="66">
        <f>SUM(K160,K172,K179)</f>
        <v>22889</v>
      </c>
    </row>
    <row r="181" spans="1:11" ht="23.25">
      <c r="A181" s="68" t="s">
        <v>108</v>
      </c>
      <c r="B181" s="68"/>
      <c r="C181" s="68"/>
      <c r="D181" s="68"/>
      <c r="E181" s="68"/>
      <c r="F181" s="68"/>
      <c r="G181" s="16"/>
      <c r="H181" s="16"/>
      <c r="I181" s="69">
        <v>9975</v>
      </c>
      <c r="J181" s="65"/>
      <c r="K181" s="69">
        <v>9913</v>
      </c>
    </row>
    <row r="182" spans="1:11" ht="24" thickBot="1">
      <c r="A182" s="87" t="s">
        <v>104</v>
      </c>
      <c r="B182" s="87"/>
      <c r="C182" s="87"/>
      <c r="D182" s="87"/>
      <c r="E182" s="87"/>
      <c r="F182" s="68"/>
      <c r="G182" s="16"/>
      <c r="H182" s="16"/>
      <c r="I182" s="74">
        <f>SUM(I180:I181)</f>
        <v>10145</v>
      </c>
      <c r="J182" s="65"/>
      <c r="K182" s="74">
        <f>SUM(K180:K181)</f>
        <v>32802</v>
      </c>
    </row>
    <row r="183" spans="1:11" ht="24" thickTop="1">
      <c r="A183" s="68"/>
      <c r="B183" s="68"/>
      <c r="C183" s="68"/>
      <c r="D183" s="68"/>
      <c r="E183" s="68"/>
      <c r="F183" s="68"/>
      <c r="G183" s="16"/>
      <c r="H183" s="16"/>
      <c r="I183" s="66"/>
      <c r="J183" s="65"/>
      <c r="K183" s="66"/>
    </row>
    <row r="184" spans="1:11" ht="24.75" customHeight="1">
      <c r="A184" s="78" t="s">
        <v>24</v>
      </c>
      <c r="B184" s="78"/>
      <c r="C184" s="78"/>
      <c r="D184" s="78"/>
      <c r="E184" s="78"/>
      <c r="F184" s="78"/>
      <c r="G184" s="67"/>
      <c r="H184" s="70"/>
      <c r="I184" s="67"/>
      <c r="J184" s="70"/>
      <c r="K184" s="67"/>
    </row>
    <row r="185" spans="5:10" ht="23.25">
      <c r="E185" s="76"/>
      <c r="F185" s="76"/>
      <c r="H185" s="77"/>
      <c r="J185" s="77"/>
    </row>
    <row r="186" spans="5:10" ht="23.25">
      <c r="E186" s="76"/>
      <c r="F186" s="76"/>
      <c r="H186" s="77"/>
      <c r="J186" s="77"/>
    </row>
    <row r="187" spans="5:10" ht="23.25">
      <c r="E187" s="76"/>
      <c r="F187" s="76"/>
      <c r="H187" s="77"/>
      <c r="J187" s="77"/>
    </row>
    <row r="188" spans="5:10" ht="23.25">
      <c r="E188" s="76"/>
      <c r="F188" s="76"/>
      <c r="H188" s="77"/>
      <c r="J188" s="77"/>
    </row>
    <row r="189" spans="5:10" ht="23.25">
      <c r="E189" s="76"/>
      <c r="F189" s="76"/>
      <c r="H189" s="77"/>
      <c r="J189" s="77"/>
    </row>
    <row r="190" spans="5:10" ht="23.25">
      <c r="E190" s="76"/>
      <c r="F190" s="76"/>
      <c r="H190" s="77"/>
      <c r="J190" s="77"/>
    </row>
    <row r="191" spans="5:10" ht="23.25">
      <c r="E191" s="76"/>
      <c r="F191" s="76"/>
      <c r="H191" s="77"/>
      <c r="J191" s="77"/>
    </row>
    <row r="192" spans="5:10" ht="23.25">
      <c r="E192" s="76"/>
      <c r="F192" s="76"/>
      <c r="H192" s="77"/>
      <c r="J192" s="77"/>
    </row>
    <row r="193" spans="5:10" ht="23.25">
      <c r="E193" s="76"/>
      <c r="F193" s="76"/>
      <c r="H193" s="77"/>
      <c r="J193" s="77"/>
    </row>
    <row r="194" spans="5:10" ht="23.25">
      <c r="E194" s="76"/>
      <c r="F194" s="76"/>
      <c r="H194" s="77"/>
      <c r="J194" s="77"/>
    </row>
    <row r="195" spans="5:10" ht="23.25">
      <c r="E195" s="76"/>
      <c r="F195" s="76"/>
      <c r="H195" s="77"/>
      <c r="J195" s="77"/>
    </row>
    <row r="196" spans="5:10" ht="23.25">
      <c r="E196" s="76"/>
      <c r="F196" s="76"/>
      <c r="H196" s="77"/>
      <c r="J196" s="77"/>
    </row>
    <row r="197" spans="5:10" ht="23.25">
      <c r="E197" s="76"/>
      <c r="F197" s="76"/>
      <c r="H197" s="77"/>
      <c r="J197" s="77"/>
    </row>
    <row r="198" spans="5:10" ht="23.25">
      <c r="E198" s="76"/>
      <c r="F198" s="76"/>
      <c r="H198" s="77"/>
      <c r="J198" s="77"/>
    </row>
    <row r="199" spans="5:10" ht="23.25">
      <c r="E199" s="76"/>
      <c r="F199" s="76"/>
      <c r="H199" s="77"/>
      <c r="J199" s="77"/>
    </row>
    <row r="200" spans="5:10" ht="23.25">
      <c r="E200" s="76"/>
      <c r="F200" s="76"/>
      <c r="H200" s="77"/>
      <c r="J200" s="77"/>
    </row>
    <row r="201" spans="5:10" ht="23.25">
      <c r="E201" s="76"/>
      <c r="F201" s="76"/>
      <c r="H201" s="77"/>
      <c r="J201" s="77"/>
    </row>
    <row r="202" spans="5:10" ht="23.25">
      <c r="E202" s="76"/>
      <c r="F202" s="76"/>
      <c r="H202" s="77"/>
      <c r="J202" s="77"/>
    </row>
    <row r="203" spans="5:10" ht="23.25">
      <c r="E203" s="76"/>
      <c r="F203" s="76"/>
      <c r="H203" s="77"/>
      <c r="J203" s="77"/>
    </row>
    <row r="204" spans="5:10" ht="23.25">
      <c r="E204" s="76"/>
      <c r="F204" s="76"/>
      <c r="H204" s="77"/>
      <c r="J204" s="77"/>
    </row>
    <row r="205" spans="5:10" ht="23.25">
      <c r="E205" s="76"/>
      <c r="F205" s="76"/>
      <c r="H205" s="77"/>
      <c r="J205" s="77"/>
    </row>
  </sheetData>
  <sheetProtection/>
  <printOptions horizontalCentered="1"/>
  <pageMargins left="0.984251968503937" right="0.5511811023622047" top="0.7874015748031497" bottom="0.1968503937007874" header="0.1968503937007874" footer="0.1968503937007874"/>
  <pageSetup firstPageNumber="2" useFirstPageNumber="1" horizontalDpi="600" verticalDpi="600" orientation="portrait" paperSize="9" scale="90" r:id="rId3"/>
  <rowBreaks count="5" manualBreakCount="5">
    <brk id="36" max="255" man="1"/>
    <brk id="68" max="255" man="1"/>
    <brk id="94" max="255" man="1"/>
    <brk id="124" max="255" man="1"/>
    <brk id="16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showGridLines="0" view="pageBreakPreview" zoomScaleNormal="145" zoomScaleSheetLayoutView="100" zoomScalePageLayoutView="0" workbookViewId="0" topLeftCell="A1">
      <selection activeCell="A15" sqref="A15"/>
    </sheetView>
  </sheetViews>
  <sheetFormatPr defaultColWidth="9.140625" defaultRowHeight="21.75"/>
  <cols>
    <col min="1" max="1" width="26.140625" style="16" customWidth="1"/>
    <col min="2" max="2" width="8.00390625" style="16" customWidth="1"/>
    <col min="3" max="3" width="2.28125" style="16" customWidth="1"/>
    <col min="4" max="4" width="14.140625" style="92" customWidth="1"/>
    <col min="5" max="5" width="0.9921875" style="88" customWidth="1"/>
    <col min="6" max="6" width="14.140625" style="92" customWidth="1"/>
    <col min="7" max="7" width="0.9921875" style="88" customWidth="1"/>
    <col min="8" max="8" width="15.28125" style="92" customWidth="1"/>
    <col min="9" max="9" width="0.9921875" style="88" customWidth="1"/>
    <col min="10" max="10" width="14.140625" style="88" customWidth="1"/>
    <col min="11" max="11" width="0.9921875" style="88" customWidth="1"/>
    <col min="12" max="12" width="14.140625" style="16" customWidth="1"/>
    <col min="13" max="13" width="0.9921875" style="16" customWidth="1"/>
    <col min="14" max="16384" width="9.140625" style="16" customWidth="1"/>
  </cols>
  <sheetData>
    <row r="1" ht="23.25">
      <c r="L1" s="108" t="s">
        <v>96</v>
      </c>
    </row>
    <row r="2" spans="1:11" ht="23.25">
      <c r="A2" s="1" t="s">
        <v>112</v>
      </c>
      <c r="B2" s="1"/>
      <c r="C2" s="1"/>
      <c r="D2" s="2"/>
      <c r="E2" s="3"/>
      <c r="F2" s="2"/>
      <c r="G2" s="3"/>
      <c r="H2" s="2"/>
      <c r="I2" s="3"/>
      <c r="J2" s="3"/>
      <c r="K2" s="3"/>
    </row>
    <row r="3" spans="1:13" ht="23.25">
      <c r="A3" s="1" t="s">
        <v>27</v>
      </c>
      <c r="B3" s="1"/>
      <c r="C3" s="1"/>
      <c r="D3" s="1"/>
      <c r="E3" s="1"/>
      <c r="F3" s="1"/>
      <c r="G3" s="1"/>
      <c r="H3" s="1"/>
      <c r="I3" s="46"/>
      <c r="J3" s="1"/>
      <c r="K3" s="46"/>
      <c r="M3" s="4"/>
    </row>
    <row r="4" spans="1:13" ht="23.25">
      <c r="A4" s="107" t="s">
        <v>139</v>
      </c>
      <c r="B4" s="5"/>
      <c r="C4" s="5"/>
      <c r="D4" s="5"/>
      <c r="E4" s="5"/>
      <c r="F4" s="5"/>
      <c r="G4" s="5"/>
      <c r="H4" s="5"/>
      <c r="I4" s="47"/>
      <c r="J4" s="5"/>
      <c r="K4" s="47"/>
      <c r="M4" s="4"/>
    </row>
    <row r="5" spans="1:13" ht="23.25">
      <c r="A5" s="6"/>
      <c r="B5" s="6"/>
      <c r="C5" s="6"/>
      <c r="D5" s="6"/>
      <c r="E5" s="6"/>
      <c r="F5" s="6"/>
      <c r="G5" s="6"/>
      <c r="H5" s="6"/>
      <c r="I5" s="7"/>
      <c r="J5" s="7"/>
      <c r="K5" s="7"/>
      <c r="L5" s="7" t="s">
        <v>91</v>
      </c>
      <c r="M5" s="6"/>
    </row>
    <row r="6" spans="4:13" ht="23.25">
      <c r="D6" s="16"/>
      <c r="F6" s="16"/>
      <c r="H6" s="114" t="s">
        <v>22</v>
      </c>
      <c r="I6" s="114"/>
      <c r="J6" s="114"/>
      <c r="K6" s="9"/>
      <c r="L6" s="8"/>
      <c r="M6" s="88"/>
    </row>
    <row r="7" spans="4:13" ht="23.25">
      <c r="D7" s="8" t="s">
        <v>33</v>
      </c>
      <c r="F7" s="8" t="s">
        <v>117</v>
      </c>
      <c r="H7" s="8" t="s">
        <v>52</v>
      </c>
      <c r="I7" s="9"/>
      <c r="J7" s="8"/>
      <c r="K7" s="9"/>
      <c r="M7" s="88"/>
    </row>
    <row r="8" spans="2:13" ht="23.25">
      <c r="B8" s="10"/>
      <c r="D8" s="44" t="s">
        <v>32</v>
      </c>
      <c r="F8" s="44" t="s">
        <v>118</v>
      </c>
      <c r="H8" s="44" t="s">
        <v>53</v>
      </c>
      <c r="I8" s="9"/>
      <c r="J8" s="89" t="s">
        <v>41</v>
      </c>
      <c r="K8" s="90"/>
      <c r="L8" s="44" t="s">
        <v>11</v>
      </c>
      <c r="M8" s="88"/>
    </row>
    <row r="9" spans="1:13" ht="23.25">
      <c r="A9" s="25" t="s">
        <v>159</v>
      </c>
      <c r="D9" s="48">
        <v>116000</v>
      </c>
      <c r="E9" s="48"/>
      <c r="F9" s="48">
        <v>8000</v>
      </c>
      <c r="G9" s="48"/>
      <c r="H9" s="48">
        <v>5768</v>
      </c>
      <c r="I9" s="40"/>
      <c r="J9" s="48">
        <v>60646</v>
      </c>
      <c r="K9" s="48"/>
      <c r="L9" s="48">
        <f>SUM(D9:J9)</f>
        <v>190414</v>
      </c>
      <c r="M9" s="88"/>
    </row>
    <row r="10" spans="1:13" ht="23.25">
      <c r="A10" s="16" t="s">
        <v>149</v>
      </c>
      <c r="D10" s="48">
        <v>84000</v>
      </c>
      <c r="E10" s="48"/>
      <c r="F10" s="48">
        <v>62718</v>
      </c>
      <c r="G10" s="48"/>
      <c r="H10" s="48">
        <v>0</v>
      </c>
      <c r="I10" s="40"/>
      <c r="J10" s="48">
        <v>0</v>
      </c>
      <c r="K10" s="48"/>
      <c r="L10" s="48">
        <f>SUM(D10:J10)</f>
        <v>146718</v>
      </c>
      <c r="M10" s="88"/>
    </row>
    <row r="11" spans="1:13" ht="23.25">
      <c r="A11" s="16" t="s">
        <v>102</v>
      </c>
      <c r="B11" s="11"/>
      <c r="C11" s="81"/>
      <c r="D11" s="48">
        <v>0</v>
      </c>
      <c r="E11" s="48"/>
      <c r="F11" s="48">
        <v>0</v>
      </c>
      <c r="G11" s="48"/>
      <c r="H11" s="48">
        <v>0</v>
      </c>
      <c r="I11" s="40"/>
      <c r="J11" s="48">
        <f>'BS PL CF'!K117</f>
        <v>9103</v>
      </c>
      <c r="K11" s="48"/>
      <c r="L11" s="48">
        <f>SUM(F11:J11)</f>
        <v>9103</v>
      </c>
      <c r="M11" s="45"/>
    </row>
    <row r="12" spans="1:13" ht="24" thickBot="1">
      <c r="A12" s="25" t="s">
        <v>111</v>
      </c>
      <c r="B12" s="25"/>
      <c r="C12" s="25"/>
      <c r="D12" s="49">
        <f>SUM(D9:D11)</f>
        <v>200000</v>
      </c>
      <c r="E12" s="48"/>
      <c r="F12" s="49">
        <f>SUM(F9:F11)</f>
        <v>70718</v>
      </c>
      <c r="G12" s="48"/>
      <c r="H12" s="49">
        <f>SUM(H9:H11)</f>
        <v>5768</v>
      </c>
      <c r="I12" s="40"/>
      <c r="J12" s="49">
        <f>SUM(J9:J11)</f>
        <v>69749</v>
      </c>
      <c r="K12" s="48"/>
      <c r="L12" s="49">
        <f>SUM(L9:L11)</f>
        <v>346235</v>
      </c>
      <c r="M12" s="45"/>
    </row>
    <row r="13" spans="1:13" ht="24" thickTop="1">
      <c r="A13" s="25"/>
      <c r="B13" s="25"/>
      <c r="C13" s="25"/>
      <c r="D13" s="48"/>
      <c r="E13" s="48"/>
      <c r="F13" s="48"/>
      <c r="G13" s="48"/>
      <c r="H13" s="48"/>
      <c r="I13" s="40"/>
      <c r="J13" s="48"/>
      <c r="K13" s="48"/>
      <c r="L13" s="48"/>
      <c r="M13" s="45"/>
    </row>
    <row r="14" spans="1:13" ht="23.25">
      <c r="A14" s="25" t="s">
        <v>160</v>
      </c>
      <c r="D14" s="48">
        <v>200000</v>
      </c>
      <c r="E14" s="48"/>
      <c r="F14" s="48">
        <v>70718</v>
      </c>
      <c r="G14" s="48"/>
      <c r="H14" s="48">
        <v>8159</v>
      </c>
      <c r="I14" s="40"/>
      <c r="J14" s="48">
        <v>86062</v>
      </c>
      <c r="K14" s="48"/>
      <c r="L14" s="48">
        <f>SUM(D14:J14)</f>
        <v>364939</v>
      </c>
      <c r="M14" s="88"/>
    </row>
    <row r="15" spans="1:13" ht="23.25">
      <c r="A15" s="16" t="s">
        <v>102</v>
      </c>
      <c r="B15" s="11"/>
      <c r="C15" s="81"/>
      <c r="D15" s="48">
        <v>0</v>
      </c>
      <c r="E15" s="48"/>
      <c r="F15" s="48">
        <v>0</v>
      </c>
      <c r="G15" s="48"/>
      <c r="H15" s="48">
        <v>0</v>
      </c>
      <c r="I15" s="40"/>
      <c r="J15" s="48">
        <f>'BS PL CF'!I117</f>
        <v>15665</v>
      </c>
      <c r="K15" s="48"/>
      <c r="L15" s="48">
        <f>SUM(F15:J15)</f>
        <v>15665</v>
      </c>
      <c r="M15" s="45"/>
    </row>
    <row r="16" spans="1:13" ht="24" thickBot="1">
      <c r="A16" s="25" t="s">
        <v>140</v>
      </c>
      <c r="B16" s="25"/>
      <c r="C16" s="25"/>
      <c r="D16" s="49">
        <f>SUM(D14:D15)</f>
        <v>200000</v>
      </c>
      <c r="E16" s="48"/>
      <c r="F16" s="49">
        <f>SUM(F14:F15)</f>
        <v>70718</v>
      </c>
      <c r="G16" s="48"/>
      <c r="H16" s="49">
        <f>SUM(H14:H15)</f>
        <v>8159</v>
      </c>
      <c r="I16" s="40"/>
      <c r="J16" s="49">
        <f>SUM(J14:J15)</f>
        <v>101727</v>
      </c>
      <c r="K16" s="48"/>
      <c r="L16" s="49">
        <f>SUM(L14:L15)</f>
        <v>380604</v>
      </c>
      <c r="M16" s="45"/>
    </row>
    <row r="17" spans="1:13" ht="24" thickTop="1">
      <c r="A17" s="25"/>
      <c r="B17" s="25"/>
      <c r="C17" s="25"/>
      <c r="D17" s="91"/>
      <c r="E17" s="91"/>
      <c r="F17" s="91"/>
      <c r="G17" s="91"/>
      <c r="H17" s="91"/>
      <c r="I17" s="91"/>
      <c r="J17" s="91"/>
      <c r="K17" s="91"/>
      <c r="L17" s="92"/>
      <c r="M17" s="91"/>
    </row>
    <row r="18" spans="1:13" ht="23.25">
      <c r="A18" s="25"/>
      <c r="B18" s="25"/>
      <c r="C18" s="25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1:13" ht="23.25">
      <c r="A19" s="16" t="s">
        <v>24</v>
      </c>
      <c r="H19" s="88"/>
      <c r="J19" s="92"/>
      <c r="L19" s="92"/>
      <c r="M19" s="88"/>
    </row>
  </sheetData>
  <sheetProtection/>
  <mergeCells count="1">
    <mergeCell ref="H6:J6"/>
  </mergeCells>
  <printOptions horizontalCentered="1"/>
  <pageMargins left="0.8267716535433072" right="0.3937007874015748" top="0.7874015748031497" bottom="0.3937007874015748" header="0.1968503937007874" footer="0.1968503937007874"/>
  <pageSetup firstPageNumber="2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21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Daughtrat Wongsangthip</cp:lastModifiedBy>
  <cp:lastPrinted>2015-05-06T12:58:42Z</cp:lastPrinted>
  <dcterms:created xsi:type="dcterms:W3CDTF">1999-07-14T02:33:10Z</dcterms:created>
  <dcterms:modified xsi:type="dcterms:W3CDTF">2015-05-07T07:16:07Z</dcterms:modified>
  <cp:category/>
  <cp:version/>
  <cp:contentType/>
  <cp:contentStatus/>
</cp:coreProperties>
</file>