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800" windowHeight="10080" activeTab="0"/>
  </bookViews>
  <sheets>
    <sheet name="BS PL CF" sheetId="1" r:id="rId1"/>
    <sheet name="SE" sheetId="2" r:id="rId2"/>
  </sheets>
  <definedNames>
    <definedName name="_xlnm.Print_Area" localSheetId="0">'BS PL CF'!$A$1:$L$176</definedName>
    <definedName name="_xlnm.Print_Area" localSheetId="1">'SE'!$A$1:$K$19</definedName>
  </definedNames>
  <calcPr fullCalcOnLoad="1"/>
</workbook>
</file>

<file path=xl/sharedStrings.xml><?xml version="1.0" encoding="utf-8"?>
<sst xmlns="http://schemas.openxmlformats.org/spreadsheetml/2006/main" count="210" uniqueCount="159">
  <si>
    <t>สินทรัพย์หมุนเวียน</t>
  </si>
  <si>
    <t>รวมสินทรัพย์หมุนเวียน</t>
  </si>
  <si>
    <t>รวมสินทรัพย์</t>
  </si>
  <si>
    <t>หนี้สินหมุนเวียน</t>
  </si>
  <si>
    <t>หนี้สินหมุนเวียนอื่น</t>
  </si>
  <si>
    <t>รวมหนี้สินหมุนเวียน</t>
  </si>
  <si>
    <t>รวมหนี้สิน</t>
  </si>
  <si>
    <t>รวมรายได้</t>
  </si>
  <si>
    <t>สินทรัพย์</t>
  </si>
  <si>
    <t>รวมค่าใช้จ่าย</t>
  </si>
  <si>
    <t>รวม</t>
  </si>
  <si>
    <t>สินทรัพย์ไม่หมุนเวียน</t>
  </si>
  <si>
    <t>รวมสินทรัพย์ไม่หมุนเวียน</t>
  </si>
  <si>
    <t>หมายเหตุ</t>
  </si>
  <si>
    <t xml:space="preserve">ทุนเรือนหุ้น </t>
  </si>
  <si>
    <t xml:space="preserve">ค่าใช้จ่าย </t>
  </si>
  <si>
    <t>รายได้</t>
  </si>
  <si>
    <t>หนี้สินและส่วนของผู้ถือหุ้น</t>
  </si>
  <si>
    <t>ส่วนของผู้ถือหุ้น</t>
  </si>
  <si>
    <t>รวมส่วนของผู้ถือหุ้น</t>
  </si>
  <si>
    <t>รวมหนี้สินและส่วนของผู้ถือหุ้น</t>
  </si>
  <si>
    <t>กำไรสะสม</t>
  </si>
  <si>
    <t xml:space="preserve">ยังไม่ได้จัดสรร </t>
  </si>
  <si>
    <t>หมายเหตุประกอบงบการเงินเป็นส่วนหนึ่งของงบการเงินนี้</t>
  </si>
  <si>
    <t xml:space="preserve">   </t>
  </si>
  <si>
    <t xml:space="preserve">   กรรมการ</t>
  </si>
  <si>
    <t>งบแสดงการเปลี่ยนแปลงส่วนของผู้ถือหุ้น</t>
  </si>
  <si>
    <t>สินทรัพย์หมุนเวียนอื่น</t>
  </si>
  <si>
    <t>รายได้ดอกเบี้ย</t>
  </si>
  <si>
    <t>รายได้อื่น</t>
  </si>
  <si>
    <t>รายได้ค่าธรรมเนียมและบริการ</t>
  </si>
  <si>
    <t>ทุนเรือนหุ้นที่ออก</t>
  </si>
  <si>
    <t>ส่วนที่ถึงกำหนดชำระภายในหนึ่งปี</t>
  </si>
  <si>
    <t>เงินสดและรายการเทียบเท่าเงินสด</t>
  </si>
  <si>
    <t>ค่าใช้จ่ายทางการเงิน</t>
  </si>
  <si>
    <t xml:space="preserve">  </t>
  </si>
  <si>
    <t>รวมหนี้สินไม่หมุนเวียน</t>
  </si>
  <si>
    <t>หนี้สินไม่หมุนเวียน</t>
  </si>
  <si>
    <t>ยังไม่ได้จัดสรร</t>
  </si>
  <si>
    <t xml:space="preserve">   ชำระภายในหนึ่งปี</t>
  </si>
  <si>
    <t>ค่าใช้จ่ายในการบริหาร</t>
  </si>
  <si>
    <t>จัดสรรแล้ว - สำรองตามกฎหมาย</t>
  </si>
  <si>
    <t>เงินฝากธนาคารที่มีภาระค้ำประกัน</t>
  </si>
  <si>
    <t>ลูกหนี้ตามสัญญาเช่าการเงิน - สุทธิจาก</t>
  </si>
  <si>
    <t>ลูกหนี้ตามสัญญาเช่าซื้อ - สุทธิจาก</t>
  </si>
  <si>
    <t>จัดสรรแล้ว -</t>
  </si>
  <si>
    <t>สำรองตามกฎหมาย</t>
  </si>
  <si>
    <t xml:space="preserve">งบแสดงฐานะการเงิน </t>
  </si>
  <si>
    <t>งบแสดงฐานะการเงิน (ต่อ)</t>
  </si>
  <si>
    <t>ลูกหนี้การค้าและลูกหนี้อื่น</t>
  </si>
  <si>
    <t>เจ้าหนี้การค้าและเจ้าหนี้อื่น</t>
  </si>
  <si>
    <t xml:space="preserve">อุปกรณ์ </t>
  </si>
  <si>
    <t xml:space="preserve">สินทรัพย์ไม่มีตัวตน </t>
  </si>
  <si>
    <t>หนี้สินและส่วนของผู้ถือหุ้น (ต่อ)</t>
  </si>
  <si>
    <t>กำไรก่อนค่าใช้จ่ายทางการเงินและค่าใช้จ่ายภาษีเงินได้</t>
  </si>
  <si>
    <t>กำไรก่อนค่าใช้จ่ายภาษีเงินได้</t>
  </si>
  <si>
    <t>ค่าใช้จ่ายภาษีเงินได้</t>
  </si>
  <si>
    <t>งบกระแสเงินสด</t>
  </si>
  <si>
    <t>กระแสเงินสดจากกิจกรรมดำเนินงาน</t>
  </si>
  <si>
    <t xml:space="preserve">   จากกิจกรรมดำเนินงาน</t>
  </si>
  <si>
    <t>สำรองผลประโยชน์ระยะยาวของพนักงาน</t>
  </si>
  <si>
    <t>งบกระแสเงินสด (ต่อ)</t>
  </si>
  <si>
    <t xml:space="preserve">   ลูกหนี้การค้าและลูกหนี้อื่น</t>
  </si>
  <si>
    <t xml:space="preserve">   สินทรัพย์หมุนเวียนอื่น</t>
  </si>
  <si>
    <t xml:space="preserve">   เจ้าหนี้การค้าและเจ้าหนี้อื่น</t>
  </si>
  <si>
    <t xml:space="preserve">   หนี้สินหมุนเวียนอื่น</t>
  </si>
  <si>
    <t xml:space="preserve">   หนี้สินไม่หมุนเวียนอื่น</t>
  </si>
  <si>
    <t xml:space="preserve">   จ่ายดอกเบี้ย</t>
  </si>
  <si>
    <t xml:space="preserve">   จ่ายภาษีเงินได้</t>
  </si>
  <si>
    <t>กระแสเงินสดจากกิจกรรมลงทุน</t>
  </si>
  <si>
    <t>กระแสเงินสดจากกิจกรรมจัดหาเงิน</t>
  </si>
  <si>
    <t>งบกำไรขาดทุนเบ็ดเสร็จ</t>
  </si>
  <si>
    <t>กำไรขาดทุน:</t>
  </si>
  <si>
    <t>(หน่วย: พันบาท)</t>
  </si>
  <si>
    <t>(ยังไม่ได้ตรวจสอบ</t>
  </si>
  <si>
    <t>(ตรวจสอบแล้ว)</t>
  </si>
  <si>
    <t>แต่สอบทานแล้ว)</t>
  </si>
  <si>
    <t>(หน่วย: พันบาท ยกเว้นกำไรต่อหุ้นขั้นพื้นฐานแสดงเป็นบาท)</t>
  </si>
  <si>
    <t>(ยังไม่ได้ตรวจสอบ แต่สอบทานแล้ว)</t>
  </si>
  <si>
    <t>กำไรขาดทุนเบ็ดเสร็จรวมสำหรับงวด</t>
  </si>
  <si>
    <t>เงินสดและรายการเทียบเท่าเงินสด ณ วันสิ้นงวด</t>
  </si>
  <si>
    <t>สินทรัพย์จากการดำเนินงาน (เพิ่มขึ้น) ลดลง</t>
  </si>
  <si>
    <t>หนี้สินจากการดำเนินงานเพิ่มขึ้น (ลดลง)</t>
  </si>
  <si>
    <t>เงินสดและรายการเทียบเท่าเงินสด ณ วันต้นงวด</t>
  </si>
  <si>
    <t>ภาษีเงินได้ค้างจ่าย</t>
  </si>
  <si>
    <t>บริษัท ลีซ อิท จำกัด (มหาชน)</t>
  </si>
  <si>
    <t>ส่วนเกินมูลค่าหุ้นสามัญ</t>
  </si>
  <si>
    <t>15</t>
  </si>
  <si>
    <t>ส่วนเกินมูลค่า</t>
  </si>
  <si>
    <t>หุ้นสามัญ</t>
  </si>
  <si>
    <t>13</t>
  </si>
  <si>
    <t>กำไรสำหรับงวด</t>
  </si>
  <si>
    <t>ถึงกำหนดชำระภายในหนึ่งปี</t>
  </si>
  <si>
    <t>เงินเบิกเกินบัญชีและเงินกู้ยืมระยะสั้นจากสถาบันการเงิน</t>
  </si>
  <si>
    <t>ส่วนของหนี้สินตามสัญญาเช่าการเงินที่ถึงกำหนด</t>
  </si>
  <si>
    <t>ลูกหนี้ตามสัญญาเช่าการเงิน</t>
  </si>
  <si>
    <t>เงินกู้ยืมระยะยาว - สุทธิจากส่วนที่ถึงกำหนด</t>
  </si>
  <si>
    <t>หนี้สินตามสัญญาเช่าการเงิน - สุทธิจาก</t>
  </si>
  <si>
    <t xml:space="preserve">   ส่วนที่ถึงกำหนดชำระภายในหนึ่งปี</t>
  </si>
  <si>
    <t>ยอดคงเหลือ ณ วันที่ 31 มีนาคม 2558</t>
  </si>
  <si>
    <t>เงินสดจ่ายชำระหนี้สินภายใต้สัญญาเช่าการเงิน</t>
  </si>
  <si>
    <t>16</t>
  </si>
  <si>
    <t>เงินสดสุทธิจากกิจกรรมจัดหาเงิน</t>
  </si>
  <si>
    <t>เงินสดจ่ายชำระคืนเงินกู้ยืมระยะยาว</t>
  </si>
  <si>
    <t>ยอดคงเหลือ ณ วันที่ 1 มกราคม 2558</t>
  </si>
  <si>
    <t xml:space="preserve">   ค่าเสื่อมราคาและค่าตัดจำหน่าย</t>
  </si>
  <si>
    <t xml:space="preserve">   ค่าตัดจำหน่ายดอกเบี้ยรับตามสัญญาเช่าทางการเงินและสัญญาเช่าซื้อ</t>
  </si>
  <si>
    <t xml:space="preserve">   ค่าใช้จ่ายดอกเบี้ย</t>
  </si>
  <si>
    <t xml:space="preserve">   สำรองผลประโยชน์ระยะยาวของพนักงาน</t>
  </si>
  <si>
    <t>31 มีนาคม 2559</t>
  </si>
  <si>
    <t>สำหรับงวดสามเดือนสิ้นสุดวันที่ 31 มีนาคม 2559</t>
  </si>
  <si>
    <t>ยอดคงเหลือ ณ วันที่ 1 มกราคม 2559</t>
  </si>
  <si>
    <t>ยอดคงเหลือ ณ วันที่ 31 มีนาคม 2559</t>
  </si>
  <si>
    <t>31 ธันวาคม 2558</t>
  </si>
  <si>
    <t>2558</t>
  </si>
  <si>
    <t>ลูกหนี้จากการรับซื้อสิทธิเรียกร้อง - สุทธิจากส่วนที่</t>
  </si>
  <si>
    <t>สินทรัพย์ภาษีเงินได้รอการตัดบัญชี</t>
  </si>
  <si>
    <t>เงินรับรอคืนลูกหนี้จากการรับซื้อสิทธิเรียกร้องและ</t>
  </si>
  <si>
    <t>หุ้นกู้</t>
  </si>
  <si>
    <t>11</t>
  </si>
  <si>
    <t xml:space="preserve">ลูกหนี้จากการรับซื้อสิทธิเรียกร้อง - ส่วนที่ถึงกำหนดชำระภายในหนึ่งปี </t>
  </si>
  <si>
    <t xml:space="preserve">ลูกหนี้ตามสัญญาเช่าการเงิน - ส่วนที่ถึงกำหนดชำระภายในหนึ่งปี </t>
  </si>
  <si>
    <t xml:space="preserve">ลูกหนี้ตามสัญญาเช่าซื้อ - ส่วนที่ถึงกำหนดชำระภายในหนึ่งปี </t>
  </si>
  <si>
    <t>14</t>
  </si>
  <si>
    <t>กำไรต่อหุ้น</t>
  </si>
  <si>
    <t xml:space="preserve">   ลูกหนี้ตามสัญญาเช่าซื้อ</t>
  </si>
  <si>
    <t>เงินสดจ่ายซื้ออุปกรณ์</t>
  </si>
  <si>
    <t>กำไรจากการจำหน่ายอุปกรณ์</t>
  </si>
  <si>
    <t>เงินสดรับจากการขายอุปกรณ์</t>
  </si>
  <si>
    <t>เงินสดสุทธิจาก (ใช้ไปใน) กิจกรรมลงทุน</t>
  </si>
  <si>
    <t>เงินสดและรายการเทียบเท่าเงินสดเพิ่มขึ้น (ลดลง) สุทธิ</t>
  </si>
  <si>
    <t xml:space="preserve">   โอนกลับหนี้สงสัยจะสูญของลูกหนี้การค้าและลูกหนี้อื่น </t>
  </si>
  <si>
    <t>เงินสดสุทธิใช้ไปในกิจกรรมดำเนินงาน</t>
  </si>
  <si>
    <t>เงินเบิกเกินบัญชีและเงินกู้ยืมระยะสั้นจากสถาบันการเงินเพิ่มขึ้น</t>
  </si>
  <si>
    <t>12</t>
  </si>
  <si>
    <t>เงินสดใช้ไปในกิจกรรมดำเนินงาน</t>
  </si>
  <si>
    <t>เงินฝากธนาคารที่มีภาระค้ำประกัน (เพิ่มขึ้น) ลดลง</t>
  </si>
  <si>
    <t>3</t>
  </si>
  <si>
    <t>8</t>
  </si>
  <si>
    <t xml:space="preserve">ลูกหนี้ตามสัญญาเงินให้กู้ยืม - ส่วนที่ถึงกำหนดชำระภายในหนึ่งปี </t>
  </si>
  <si>
    <t>ณ วันที่ 31 มีนาคม 2559</t>
  </si>
  <si>
    <t>เงินกู้ยืมระยะยาว - ส่วนที่ถึงกำหนดชำระภายในหนึ่งปี</t>
  </si>
  <si>
    <t>หุ้นสามัญ 200,000,000 หุ้น มูลค่าหุ้นละ 1 บาท</t>
  </si>
  <si>
    <t>ค่าใช้จ่ายในการขาย/จัดหาสินค้า</t>
  </si>
  <si>
    <t>10</t>
  </si>
  <si>
    <t>ชำระเต็มมูลค่าแล้ว</t>
  </si>
  <si>
    <t>จำหน่ายและ</t>
  </si>
  <si>
    <t xml:space="preserve">รายการปรับกระทบยอดกำไรก่อนค่าใช้จ่ายภาษีเงินได้เป็นเงินสดรับ (จ่าย) </t>
  </si>
  <si>
    <t xml:space="preserve">   หนี้สงสัยจะสูญของลูกหนี้ตามสัญญาเงินให้กู้ยืม</t>
  </si>
  <si>
    <t xml:space="preserve">   ลูกหนี้ตามสัญญาเงินให้กู้ยืม</t>
  </si>
  <si>
    <t xml:space="preserve">   ลูกหนี้จากการรับซื้อสิทธิเรียกร้อง</t>
  </si>
  <si>
    <t xml:space="preserve">   ลูกหนี้ตามสัญญาเช่าการเงิน</t>
  </si>
  <si>
    <t>กำไรจากการดำเนินงานก่อนการเปลี่ยนแปลงในสินทรัพย์และหนี้สินดำเนินงาน</t>
  </si>
  <si>
    <t xml:space="preserve">   หนี้สงสัยจะสูญของลูกหนี้ตามสัญญาเช่าการเงิน (โอนกลับ)</t>
  </si>
  <si>
    <t xml:space="preserve">   หนี้สงสัยจะสูญของลูกหนี้ตามสัญญาเช่าซื้อ</t>
  </si>
  <si>
    <t>ทุนจดทะเบียน ออกจำหน่ายและชำระเต็มมูลค่าแล้ว</t>
  </si>
  <si>
    <t>กำไรต่อหุ้นขั้นพื้นฐาน (บาทต่อหุ้น)</t>
  </si>
  <si>
    <t xml:space="preserve">   หนี้สงสัยจะสูญของลูกหนี้จากการรับซื้อสิทธิเรียกร้อง (โอนกลับ)</t>
  </si>
  <si>
    <t>กำไรขาดทุนเบ็ดเสร็จอื่น: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</si>
</sst>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#,##0.00\ ;\(#,##0.00\)"/>
    <numFmt numFmtId="181" formatCode="#,##0.00;\(#,##0.00\)"/>
    <numFmt numFmtId="182" formatCode="#,##0;\(#,##0\)"/>
    <numFmt numFmtId="183" formatCode="#,##0.0\ ;\(#,##0.0\)"/>
    <numFmt numFmtId="184" formatCode="#,##0\ ;\(#,##0\)"/>
    <numFmt numFmtId="185" formatCode="_(* #,##0.0_);_(* \(#,##0.0\);_(* &quot;-&quot;??_);_(@_)"/>
    <numFmt numFmtId="186" formatCode="_(* #,##0_);_(* \(#,##0\);_(* &quot;-&quot;??_);_(@_)"/>
    <numFmt numFmtId="187" formatCode="#,##0.000\ ;\(#,##0.000\)"/>
    <numFmt numFmtId="188" formatCode="#,##0.0000\ ;\(#,##0.0000\)"/>
    <numFmt numFmtId="189" formatCode="_-* #,##0.0_-;\-* #,##0.0_-;_-* &quot;-&quot;??_-;_-@_-"/>
    <numFmt numFmtId="190" formatCode="_-* #,##0_-;\-* #,##0_-;_-* &quot;-&quot;??_-;_-@_-"/>
    <numFmt numFmtId="191" formatCode="#,##0.0;\(#,##0.0\)"/>
    <numFmt numFmtId="192" formatCode="\-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_ ;\-#,##0\ "/>
    <numFmt numFmtId="198" formatCode="#,##0.0_);\(#,##0.0\)"/>
  </numFmts>
  <fonts count="40">
    <font>
      <sz val="15"/>
      <name val="Angsana New"/>
      <family val="1"/>
    </font>
    <font>
      <sz val="14"/>
      <name val="Cordia New"/>
      <family val="0"/>
    </font>
    <font>
      <sz val="8"/>
      <name val="Angsana New"/>
      <family val="1"/>
    </font>
    <font>
      <b/>
      <sz val="15"/>
      <name val="Angsana New"/>
      <family val="1"/>
    </font>
    <font>
      <i/>
      <sz val="15"/>
      <name val="Angsana New"/>
      <family val="1"/>
    </font>
    <font>
      <u val="single"/>
      <sz val="15"/>
      <name val="Angsana New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Alignment="1">
      <alignment/>
    </xf>
    <xf numFmtId="171" fontId="0" fillId="0" borderId="0" xfId="42" applyFont="1" applyAlignment="1">
      <alignment/>
    </xf>
    <xf numFmtId="171" fontId="0" fillId="0" borderId="0" xfId="42" applyFont="1" applyBorder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Alignment="1">
      <alignment horizontal="left"/>
    </xf>
    <xf numFmtId="171" fontId="3" fillId="0" borderId="0" xfId="42" applyFont="1" applyAlignment="1">
      <alignment horizontal="left"/>
    </xf>
    <xf numFmtId="171" fontId="3" fillId="0" borderId="0" xfId="42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 horizontal="centerContinuous"/>
    </xf>
    <xf numFmtId="37" fontId="3" fillId="0" borderId="0" xfId="0" applyNumberFormat="1" applyFont="1" applyFill="1" applyBorder="1" applyAlignment="1">
      <alignment horizontal="left"/>
    </xf>
    <xf numFmtId="181" fontId="3" fillId="0" borderId="0" xfId="0" applyNumberFormat="1" applyFont="1" applyAlignment="1">
      <alignment horizontal="left"/>
    </xf>
    <xf numFmtId="181" fontId="3" fillId="0" borderId="0" xfId="0" applyNumberFormat="1" applyFont="1" applyBorder="1" applyAlignment="1">
      <alignment horizontal="left"/>
    </xf>
    <xf numFmtId="181" fontId="0" fillId="0" borderId="0" xfId="0" applyNumberFormat="1" applyFont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71" fontId="0" fillId="0" borderId="0" xfId="42" applyFont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0" xfId="42" applyFont="1" applyBorder="1" applyAlignment="1">
      <alignment horizontal="center"/>
    </xf>
    <xf numFmtId="171" fontId="0" fillId="0" borderId="10" xfId="42" applyFont="1" applyBorder="1" applyAlignment="1">
      <alignment/>
    </xf>
    <xf numFmtId="171" fontId="0" fillId="0" borderId="0" xfId="42" applyFont="1" applyBorder="1" applyAlignment="1" quotePrefix="1">
      <alignment/>
    </xf>
    <xf numFmtId="0" fontId="3" fillId="0" borderId="0" xfId="0" applyFont="1" applyAlignment="1">
      <alignment/>
    </xf>
    <xf numFmtId="41" fontId="0" fillId="0" borderId="0" xfId="42" applyNumberFormat="1" applyFont="1" applyBorder="1" applyAlignment="1">
      <alignment horizontal="center"/>
    </xf>
    <xf numFmtId="41" fontId="0" fillId="0" borderId="0" xfId="42" applyNumberFormat="1" applyFont="1" applyBorder="1" applyAlignment="1">
      <alignment/>
    </xf>
    <xf numFmtId="0" fontId="0" fillId="0" borderId="0" xfId="0" applyFont="1" applyBorder="1" applyAlignment="1">
      <alignment/>
    </xf>
    <xf numFmtId="197" fontId="0" fillId="0" borderId="0" xfId="42" applyNumberFormat="1" applyFont="1" applyBorder="1" applyAlignment="1">
      <alignment horizontal="center"/>
    </xf>
    <xf numFmtId="41" fontId="0" fillId="0" borderId="11" xfId="42" applyNumberFormat="1" applyFont="1" applyBorder="1" applyAlignment="1">
      <alignment horizontal="center"/>
    </xf>
    <xf numFmtId="186" fontId="0" fillId="0" borderId="0" xfId="42" applyNumberFormat="1" applyFont="1" applyBorder="1" applyAlignment="1">
      <alignment/>
    </xf>
    <xf numFmtId="186" fontId="0" fillId="0" borderId="0" xfId="0" applyNumberFormat="1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181" fontId="0" fillId="0" borderId="0" xfId="0" applyNumberFormat="1" applyFont="1" applyAlignment="1">
      <alignment horizontal="centerContinuous"/>
    </xf>
    <xf numFmtId="181" fontId="0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186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86" fontId="0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80" fontId="0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180" fontId="0" fillId="0" borderId="0" xfId="0" applyNumberFormat="1" applyFont="1" applyBorder="1" applyAlignment="1">
      <alignment vertical="center"/>
    </xf>
    <xf numFmtId="186" fontId="0" fillId="0" borderId="0" xfId="0" applyNumberFormat="1" applyFont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180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horizontal="center" vertical="center"/>
    </xf>
    <xf numFmtId="41" fontId="0" fillId="0" borderId="0" xfId="42" applyNumberFormat="1" applyFont="1" applyAlignment="1">
      <alignment horizontal="center" vertical="center"/>
    </xf>
    <xf numFmtId="41" fontId="0" fillId="0" borderId="12" xfId="42" applyNumberFormat="1" applyFont="1" applyBorder="1" applyAlignment="1">
      <alignment vertical="center"/>
    </xf>
    <xf numFmtId="41" fontId="0" fillId="0" borderId="0" xfId="42" applyNumberFormat="1" applyFont="1" applyAlignment="1">
      <alignment vertical="center"/>
    </xf>
    <xf numFmtId="41" fontId="0" fillId="0" borderId="13" xfId="42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37" fontId="4" fillId="0" borderId="0" xfId="0" applyNumberFormat="1" applyFont="1" applyBorder="1" applyAlignment="1">
      <alignment vertical="center"/>
    </xf>
    <xf numFmtId="37" fontId="0" fillId="0" borderId="0" xfId="0" applyNumberFormat="1" applyFont="1" applyAlignment="1">
      <alignment vertical="center"/>
    </xf>
    <xf numFmtId="37" fontId="4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Continuous" vertical="center"/>
    </xf>
    <xf numFmtId="49" fontId="4" fillId="0" borderId="0" xfId="0" applyNumberFormat="1" applyFont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186" fontId="0" fillId="0" borderId="0" xfId="0" applyNumberFormat="1" applyFont="1" applyAlignment="1">
      <alignment horizontal="centerContinuous" vertical="center"/>
    </xf>
    <xf numFmtId="181" fontId="3" fillId="0" borderId="0" xfId="0" applyNumberFormat="1" applyFont="1" applyAlignment="1">
      <alignment horizontal="left" vertical="center"/>
    </xf>
    <xf numFmtId="181" fontId="0" fillId="0" borderId="0" xfId="0" applyNumberFormat="1" applyFont="1" applyAlignment="1">
      <alignment horizontal="centerContinuous" vertical="center"/>
    </xf>
    <xf numFmtId="181" fontId="0" fillId="0" borderId="0" xfId="0" applyNumberFormat="1" applyFont="1" applyAlignment="1">
      <alignment horizontal="center" vertical="center"/>
    </xf>
    <xf numFmtId="186" fontId="0" fillId="0" borderId="0" xfId="0" applyNumberFormat="1" applyFont="1" applyAlignment="1">
      <alignment horizontal="center" vertical="center"/>
    </xf>
    <xf numFmtId="41" fontId="0" fillId="0" borderId="0" xfId="0" applyNumberFormat="1" applyFont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0" xfId="42" applyNumberFormat="1" applyFont="1" applyBorder="1" applyAlignment="1">
      <alignment horizontal="right" vertical="center"/>
    </xf>
    <xf numFmtId="41" fontId="0" fillId="0" borderId="0" xfId="42" applyNumberFormat="1" applyFont="1" applyAlignment="1">
      <alignment horizontal="right" vertical="center"/>
    </xf>
    <xf numFmtId="41" fontId="0" fillId="0" borderId="12" xfId="42" applyNumberFormat="1" applyFont="1" applyBorder="1" applyAlignment="1">
      <alignment horizontal="right" vertical="center"/>
    </xf>
    <xf numFmtId="41" fontId="0" fillId="0" borderId="14" xfId="42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/>
    </xf>
    <xf numFmtId="186" fontId="0" fillId="0" borderId="0" xfId="42" applyNumberFormat="1" applyFont="1" applyAlignment="1">
      <alignment vertical="center"/>
    </xf>
    <xf numFmtId="41" fontId="0" fillId="0" borderId="0" xfId="42" applyNumberFormat="1" applyFont="1" applyBorder="1" applyAlignment="1">
      <alignment vertical="center"/>
    </xf>
    <xf numFmtId="41" fontId="0" fillId="0" borderId="10" xfId="0" applyNumberFormat="1" applyFont="1" applyBorder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0" fillId="0" borderId="0" xfId="0" applyFont="1" applyAlignment="1" quotePrefix="1">
      <alignment horizontal="left"/>
    </xf>
    <xf numFmtId="180" fontId="0" fillId="0" borderId="0" xfId="0" applyNumberFormat="1" applyFont="1" applyAlignment="1">
      <alignment/>
    </xf>
    <xf numFmtId="180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8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left"/>
    </xf>
    <xf numFmtId="37" fontId="0" fillId="0" borderId="0" xfId="0" applyNumberFormat="1" applyFont="1" applyFill="1" applyBorder="1" applyAlignment="1">
      <alignment horizontal="right"/>
    </xf>
    <xf numFmtId="0" fontId="0" fillId="0" borderId="10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41" fontId="0" fillId="0" borderId="0" xfId="0" applyNumberFormat="1" applyFont="1" applyBorder="1" applyAlignment="1">
      <alignment/>
    </xf>
    <xf numFmtId="41" fontId="0" fillId="0" borderId="0" xfId="42" applyNumberFormat="1" applyFont="1" applyAlignment="1">
      <alignment/>
    </xf>
    <xf numFmtId="41" fontId="0" fillId="0" borderId="12" xfId="42" applyNumberFormat="1" applyFont="1" applyBorder="1" applyAlignment="1">
      <alignment/>
    </xf>
    <xf numFmtId="0" fontId="3" fillId="0" borderId="0" xfId="0" applyFont="1" applyAlignment="1" quotePrefix="1">
      <alignment/>
    </xf>
    <xf numFmtId="2" fontId="4" fillId="0" borderId="0" xfId="0" applyNumberFormat="1" applyFont="1" applyAlignment="1">
      <alignment horizontal="center"/>
    </xf>
    <xf numFmtId="41" fontId="0" fillId="0" borderId="10" xfId="42" applyNumberFormat="1" applyFont="1" applyBorder="1" applyAlignment="1">
      <alignment horizontal="right"/>
    </xf>
    <xf numFmtId="41" fontId="0" fillId="0" borderId="0" xfId="42" applyNumberFormat="1" applyFont="1" applyBorder="1" applyAlignment="1">
      <alignment horizontal="right"/>
    </xf>
    <xf numFmtId="41" fontId="0" fillId="0" borderId="10" xfId="42" applyNumberFormat="1" applyFont="1" applyBorder="1" applyAlignment="1">
      <alignment/>
    </xf>
    <xf numFmtId="41" fontId="0" fillId="0" borderId="13" xfId="42" applyNumberFormat="1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39" fontId="0" fillId="0" borderId="0" xfId="0" applyNumberFormat="1" applyFont="1" applyFill="1" applyBorder="1" applyAlignment="1">
      <alignment/>
    </xf>
    <xf numFmtId="39" fontId="0" fillId="0" borderId="13" xfId="0" applyNumberFormat="1" applyFont="1" applyFill="1" applyBorder="1" applyAlignment="1">
      <alignment/>
    </xf>
    <xf numFmtId="40" fontId="3" fillId="0" borderId="0" xfId="0" applyNumberFormat="1" applyFont="1" applyFill="1" applyAlignment="1">
      <alignment horizontal="left"/>
    </xf>
    <xf numFmtId="40" fontId="0" fillId="0" borderId="0" xfId="0" applyNumberFormat="1" applyFont="1" applyFill="1" applyAlignment="1">
      <alignment horizontal="centerContinuous"/>
    </xf>
    <xf numFmtId="186" fontId="0" fillId="0" borderId="0" xfId="42" applyNumberFormat="1" applyFont="1" applyFill="1" applyAlignment="1">
      <alignment horizontal="centerContinuous"/>
    </xf>
    <xf numFmtId="186" fontId="0" fillId="0" borderId="0" xfId="42" applyNumberFormat="1" applyFont="1" applyFill="1" applyBorder="1" applyAlignment="1">
      <alignment horizontal="centerContinuous"/>
    </xf>
    <xf numFmtId="40" fontId="3" fillId="0" borderId="0" xfId="0" applyNumberFormat="1" applyFont="1" applyFill="1" applyAlignment="1">
      <alignment/>
    </xf>
    <xf numFmtId="186" fontId="0" fillId="0" borderId="0" xfId="42" applyNumberFormat="1" applyFont="1" applyFill="1" applyAlignment="1">
      <alignment/>
    </xf>
    <xf numFmtId="186" fontId="0" fillId="0" borderId="0" xfId="42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41" fontId="0" fillId="0" borderId="0" xfId="42" applyNumberFormat="1" applyFont="1" applyFill="1" applyBorder="1" applyAlignment="1">
      <alignment horizontal="right"/>
    </xf>
    <xf numFmtId="41" fontId="0" fillId="0" borderId="0" xfId="42" applyNumberFormat="1" applyFont="1" applyFill="1" applyAlignment="1">
      <alignment horizontal="right"/>
    </xf>
    <xf numFmtId="41" fontId="0" fillId="0" borderId="10" xfId="42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1" fontId="0" fillId="0" borderId="12" xfId="42" applyNumberFormat="1" applyFont="1" applyFill="1" applyBorder="1" applyAlignment="1">
      <alignment horizontal="right"/>
    </xf>
    <xf numFmtId="41" fontId="0" fillId="0" borderId="11" xfId="42" applyNumberFormat="1" applyFont="1" applyFill="1" applyBorder="1" applyAlignment="1">
      <alignment horizontal="right"/>
    </xf>
    <xf numFmtId="171" fontId="0" fillId="0" borderId="10" xfId="42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7"/>
  <sheetViews>
    <sheetView showGridLines="0" tabSelected="1" view="pageBreakPreview" zoomScale="145" zoomScaleNormal="115" zoomScaleSheetLayoutView="145" zoomScalePageLayoutView="0" workbookViewId="0" topLeftCell="A102">
      <selection activeCell="E112" sqref="E112"/>
    </sheetView>
  </sheetViews>
  <sheetFormatPr defaultColWidth="9.140625" defaultRowHeight="22.5" customHeight="1"/>
  <cols>
    <col min="1" max="1" width="1.57421875" style="1" customWidth="1"/>
    <col min="2" max="3" width="2.7109375" style="1" customWidth="1"/>
    <col min="4" max="4" width="10.00390625" style="1" customWidth="1"/>
    <col min="5" max="5" width="29.7109375" style="1" customWidth="1"/>
    <col min="6" max="6" width="18.57421875" style="1" customWidth="1"/>
    <col min="7" max="7" width="9.00390625" style="94" bestFit="1" customWidth="1"/>
    <col min="8" max="8" width="1.28515625" style="23" customWidth="1"/>
    <col min="9" max="9" width="15.28125" style="94" customWidth="1"/>
    <col min="10" max="10" width="1.57421875" style="23" customWidth="1"/>
    <col min="11" max="11" width="15.28125" style="94" customWidth="1"/>
    <col min="12" max="12" width="1.1484375" style="1" customWidth="1"/>
    <col min="13" max="16384" width="9.140625" style="1" customWidth="1"/>
  </cols>
  <sheetData>
    <row r="1" spans="1:11" ht="22.5" customHeight="1">
      <c r="A1" s="5" t="s">
        <v>85</v>
      </c>
      <c r="B1" s="9"/>
      <c r="C1" s="9"/>
      <c r="D1" s="9"/>
      <c r="E1" s="9"/>
      <c r="F1" s="9"/>
      <c r="G1" s="27"/>
      <c r="H1" s="28"/>
      <c r="I1" s="27"/>
      <c r="J1" s="28"/>
      <c r="K1" s="27"/>
    </row>
    <row r="2" spans="1:11" ht="22.5" customHeight="1">
      <c r="A2" s="11" t="s">
        <v>47</v>
      </c>
      <c r="B2" s="29"/>
      <c r="C2" s="29"/>
      <c r="D2" s="29"/>
      <c r="E2" s="29"/>
      <c r="F2" s="29"/>
      <c r="G2" s="27"/>
      <c r="H2" s="29"/>
      <c r="I2" s="27"/>
      <c r="J2" s="29"/>
      <c r="K2" s="27"/>
    </row>
    <row r="3" spans="1:11" ht="22.5" customHeight="1">
      <c r="A3" s="11" t="s">
        <v>140</v>
      </c>
      <c r="B3" s="29"/>
      <c r="C3" s="29"/>
      <c r="D3" s="29"/>
      <c r="E3" s="29"/>
      <c r="F3" s="29"/>
      <c r="G3" s="27"/>
      <c r="H3" s="29"/>
      <c r="I3" s="27"/>
      <c r="J3" s="29"/>
      <c r="K3" s="27"/>
    </row>
    <row r="4" spans="2:11" ht="22.5" customHeight="1">
      <c r="B4" s="30"/>
      <c r="C4" s="30"/>
      <c r="D4" s="30"/>
      <c r="E4" s="30"/>
      <c r="F4" s="30"/>
      <c r="G4" s="31"/>
      <c r="H4" s="30"/>
      <c r="I4" s="32"/>
      <c r="J4" s="30"/>
      <c r="K4" s="33" t="s">
        <v>73</v>
      </c>
    </row>
    <row r="5" spans="6:11" ht="22.5" customHeight="1">
      <c r="F5" s="34"/>
      <c r="G5" s="35" t="s">
        <v>13</v>
      </c>
      <c r="H5" s="36"/>
      <c r="I5" s="37" t="s">
        <v>109</v>
      </c>
      <c r="J5" s="38"/>
      <c r="K5" s="37" t="s">
        <v>113</v>
      </c>
    </row>
    <row r="6" spans="6:11" ht="22.5" customHeight="1">
      <c r="F6" s="34"/>
      <c r="G6" s="36"/>
      <c r="H6" s="36"/>
      <c r="I6" s="39" t="s">
        <v>74</v>
      </c>
      <c r="J6" s="39"/>
      <c r="K6" s="39" t="s">
        <v>75</v>
      </c>
    </row>
    <row r="7" spans="6:11" ht="22.5" customHeight="1">
      <c r="F7" s="34"/>
      <c r="G7" s="36"/>
      <c r="H7" s="36"/>
      <c r="I7" s="39" t="s">
        <v>76</v>
      </c>
      <c r="J7" s="39"/>
      <c r="K7" s="39"/>
    </row>
    <row r="8" spans="1:11" s="41" customFormat="1" ht="22.5" customHeight="1">
      <c r="A8" s="40" t="s">
        <v>8</v>
      </c>
      <c r="F8" s="42"/>
      <c r="G8" s="43"/>
      <c r="H8" s="44"/>
      <c r="I8" s="45"/>
      <c r="J8" s="44"/>
      <c r="K8" s="45"/>
    </row>
    <row r="9" spans="1:11" s="41" customFormat="1" ht="22.5" customHeight="1">
      <c r="A9" s="46" t="s">
        <v>0</v>
      </c>
      <c r="E9" s="47"/>
      <c r="F9" s="47"/>
      <c r="G9" s="48"/>
      <c r="H9" s="49"/>
      <c r="I9" s="50"/>
      <c r="J9" s="49"/>
      <c r="K9" s="50"/>
    </row>
    <row r="10" spans="1:11" s="41" customFormat="1" ht="22.5" customHeight="1">
      <c r="A10" s="41" t="s">
        <v>33</v>
      </c>
      <c r="E10" s="47"/>
      <c r="F10" s="47"/>
      <c r="G10" s="48"/>
      <c r="H10" s="49"/>
      <c r="I10" s="51">
        <v>17901</v>
      </c>
      <c r="J10" s="52"/>
      <c r="K10" s="51">
        <v>71470</v>
      </c>
    </row>
    <row r="11" spans="1:11" s="41" customFormat="1" ht="22.5" customHeight="1">
      <c r="A11" s="41" t="s">
        <v>49</v>
      </c>
      <c r="E11" s="47"/>
      <c r="F11" s="47"/>
      <c r="G11" s="48" t="s">
        <v>137</v>
      </c>
      <c r="H11" s="49"/>
      <c r="I11" s="51">
        <v>26245</v>
      </c>
      <c r="J11" s="52"/>
      <c r="K11" s="51">
        <v>24093</v>
      </c>
    </row>
    <row r="12" spans="1:11" s="53" customFormat="1" ht="22.5" customHeight="1">
      <c r="A12" s="53" t="s">
        <v>139</v>
      </c>
      <c r="E12" s="54"/>
      <c r="F12" s="54"/>
      <c r="G12" s="55">
        <v>4</v>
      </c>
      <c r="H12" s="56"/>
      <c r="I12" s="57">
        <v>304741</v>
      </c>
      <c r="J12" s="58"/>
      <c r="K12" s="57">
        <v>202115</v>
      </c>
    </row>
    <row r="13" spans="1:11" s="41" customFormat="1" ht="22.5" customHeight="1">
      <c r="A13" s="41" t="s">
        <v>120</v>
      </c>
      <c r="E13" s="47"/>
      <c r="F13" s="47"/>
      <c r="G13" s="59">
        <v>5</v>
      </c>
      <c r="H13" s="49"/>
      <c r="I13" s="51">
        <v>543987</v>
      </c>
      <c r="J13" s="52"/>
      <c r="K13" s="51">
        <v>518315</v>
      </c>
    </row>
    <row r="14" spans="1:11" s="41" customFormat="1" ht="22.5" customHeight="1">
      <c r="A14" s="41" t="s">
        <v>121</v>
      </c>
      <c r="E14" s="47"/>
      <c r="F14" s="47"/>
      <c r="G14" s="59">
        <v>6</v>
      </c>
      <c r="H14" s="49"/>
      <c r="I14" s="51">
        <v>97104</v>
      </c>
      <c r="J14" s="52"/>
      <c r="K14" s="51">
        <v>112984</v>
      </c>
    </row>
    <row r="15" spans="1:11" s="41" customFormat="1" ht="22.5" customHeight="1">
      <c r="A15" s="41" t="s">
        <v>122</v>
      </c>
      <c r="E15" s="47"/>
      <c r="F15" s="47"/>
      <c r="G15" s="59">
        <v>7</v>
      </c>
      <c r="H15" s="49"/>
      <c r="I15" s="51">
        <v>66816</v>
      </c>
      <c r="J15" s="52"/>
      <c r="K15" s="51">
        <v>72540</v>
      </c>
    </row>
    <row r="16" spans="1:11" s="41" customFormat="1" ht="22.5" customHeight="1">
      <c r="A16" s="41" t="s">
        <v>27</v>
      </c>
      <c r="E16" s="47"/>
      <c r="F16" s="47"/>
      <c r="G16" s="59"/>
      <c r="H16" s="49"/>
      <c r="I16" s="60">
        <v>8111</v>
      </c>
      <c r="J16" s="52"/>
      <c r="K16" s="60">
        <v>8259</v>
      </c>
    </row>
    <row r="17" spans="1:11" s="41" customFormat="1" ht="22.5" customHeight="1">
      <c r="A17" s="46" t="s">
        <v>1</v>
      </c>
      <c r="E17" s="47"/>
      <c r="F17" s="47"/>
      <c r="G17" s="48"/>
      <c r="H17" s="49"/>
      <c r="I17" s="61">
        <f>SUM(I10:I16)</f>
        <v>1064905</v>
      </c>
      <c r="J17" s="52"/>
      <c r="K17" s="61">
        <f>SUM(K10:K16)</f>
        <v>1009776</v>
      </c>
    </row>
    <row r="18" spans="1:11" s="41" customFormat="1" ht="22.5" customHeight="1">
      <c r="A18" s="46" t="s">
        <v>11</v>
      </c>
      <c r="E18" s="47"/>
      <c r="F18" s="47"/>
      <c r="G18" s="48"/>
      <c r="H18" s="49"/>
      <c r="I18" s="62"/>
      <c r="J18" s="52"/>
      <c r="K18" s="62"/>
    </row>
    <row r="19" spans="1:11" s="41" customFormat="1" ht="22.5" customHeight="1">
      <c r="A19" s="41" t="s">
        <v>42</v>
      </c>
      <c r="E19" s="47"/>
      <c r="F19" s="47"/>
      <c r="G19" s="48" t="s">
        <v>138</v>
      </c>
      <c r="H19" s="49"/>
      <c r="I19" s="62">
        <v>27076</v>
      </c>
      <c r="J19" s="52"/>
      <c r="K19" s="62">
        <v>43349</v>
      </c>
    </row>
    <row r="20" spans="1:11" s="41" customFormat="1" ht="22.5" customHeight="1">
      <c r="A20" s="41" t="s">
        <v>115</v>
      </c>
      <c r="E20" s="47"/>
      <c r="F20" s="47"/>
      <c r="G20" s="59"/>
      <c r="H20" s="49"/>
      <c r="I20" s="62"/>
      <c r="J20" s="52"/>
      <c r="K20" s="62"/>
    </row>
    <row r="21" spans="2:11" s="41" customFormat="1" ht="22.5" customHeight="1">
      <c r="B21" s="41" t="s">
        <v>92</v>
      </c>
      <c r="E21" s="47"/>
      <c r="F21" s="47"/>
      <c r="G21" s="59">
        <v>5</v>
      </c>
      <c r="H21" s="49"/>
      <c r="I21" s="62">
        <v>0</v>
      </c>
      <c r="J21" s="52"/>
      <c r="K21" s="62">
        <v>110</v>
      </c>
    </row>
    <row r="22" spans="1:11" s="41" customFormat="1" ht="22.5" customHeight="1">
      <c r="A22" s="41" t="s">
        <v>43</v>
      </c>
      <c r="E22" s="47"/>
      <c r="F22" s="47"/>
      <c r="G22" s="48"/>
      <c r="H22" s="49"/>
      <c r="I22" s="62"/>
      <c r="J22" s="52"/>
      <c r="K22" s="62"/>
    </row>
    <row r="23" spans="1:11" s="41" customFormat="1" ht="22.5" customHeight="1">
      <c r="A23" s="41" t="s">
        <v>24</v>
      </c>
      <c r="B23" s="41" t="s">
        <v>32</v>
      </c>
      <c r="E23" s="47"/>
      <c r="F23" s="47"/>
      <c r="G23" s="59">
        <v>6</v>
      </c>
      <c r="H23" s="49"/>
      <c r="I23" s="62">
        <v>60414</v>
      </c>
      <c r="J23" s="52"/>
      <c r="K23" s="62">
        <v>56686</v>
      </c>
    </row>
    <row r="24" spans="1:11" s="41" customFormat="1" ht="22.5" customHeight="1">
      <c r="A24" s="41" t="s">
        <v>44</v>
      </c>
      <c r="E24" s="47"/>
      <c r="F24" s="47"/>
      <c r="G24" s="48"/>
      <c r="H24" s="49"/>
      <c r="I24" s="62"/>
      <c r="J24" s="52"/>
      <c r="K24" s="62"/>
    </row>
    <row r="25" spans="1:11" s="41" customFormat="1" ht="22.5" customHeight="1">
      <c r="A25" s="41" t="s">
        <v>24</v>
      </c>
      <c r="B25" s="41" t="s">
        <v>32</v>
      </c>
      <c r="E25" s="47"/>
      <c r="F25" s="47"/>
      <c r="G25" s="59">
        <v>7</v>
      </c>
      <c r="H25" s="49"/>
      <c r="I25" s="62">
        <v>34527</v>
      </c>
      <c r="J25" s="52"/>
      <c r="K25" s="62">
        <v>44556</v>
      </c>
    </row>
    <row r="26" spans="1:11" s="41" customFormat="1" ht="22.5" customHeight="1">
      <c r="A26" s="41" t="s">
        <v>51</v>
      </c>
      <c r="E26" s="47"/>
      <c r="F26" s="47"/>
      <c r="G26" s="59">
        <v>9</v>
      </c>
      <c r="H26" s="49"/>
      <c r="I26" s="62">
        <v>9323</v>
      </c>
      <c r="J26" s="52"/>
      <c r="K26" s="62">
        <v>9723</v>
      </c>
    </row>
    <row r="27" spans="1:11" s="41" customFormat="1" ht="22.5" customHeight="1">
      <c r="A27" s="41" t="s">
        <v>52</v>
      </c>
      <c r="E27" s="47"/>
      <c r="F27" s="47"/>
      <c r="G27" s="59"/>
      <c r="H27" s="49"/>
      <c r="I27" s="62">
        <v>1279</v>
      </c>
      <c r="J27" s="52"/>
      <c r="K27" s="62">
        <v>1328</v>
      </c>
    </row>
    <row r="28" spans="1:11" s="41" customFormat="1" ht="22.5" customHeight="1">
      <c r="A28" s="41" t="s">
        <v>116</v>
      </c>
      <c r="E28" s="47"/>
      <c r="F28" s="47"/>
      <c r="G28" s="59">
        <v>10</v>
      </c>
      <c r="H28" s="49"/>
      <c r="I28" s="62">
        <v>7009</v>
      </c>
      <c r="J28" s="52"/>
      <c r="K28" s="62">
        <v>6308</v>
      </c>
    </row>
    <row r="29" spans="1:11" s="41" customFormat="1" ht="22.5" customHeight="1">
      <c r="A29" s="46" t="s">
        <v>12</v>
      </c>
      <c r="E29" s="47"/>
      <c r="F29" s="47" t="s">
        <v>24</v>
      </c>
      <c r="G29" s="48"/>
      <c r="H29" s="49"/>
      <c r="I29" s="61">
        <f>SUM(I19:I28)</f>
        <v>139628</v>
      </c>
      <c r="J29" s="52"/>
      <c r="K29" s="61">
        <f>SUM(K19:K28)</f>
        <v>162060</v>
      </c>
    </row>
    <row r="30" spans="1:11" s="41" customFormat="1" ht="22.5" customHeight="1" thickBot="1">
      <c r="A30" s="46" t="s">
        <v>2</v>
      </c>
      <c r="E30" s="47"/>
      <c r="F30" s="47"/>
      <c r="G30" s="48"/>
      <c r="H30" s="49"/>
      <c r="I30" s="63">
        <f>I17+I29</f>
        <v>1204533</v>
      </c>
      <c r="J30" s="52"/>
      <c r="K30" s="63">
        <f>K17+K29</f>
        <v>1171836</v>
      </c>
    </row>
    <row r="31" spans="4:11" s="41" customFormat="1" ht="22.5" customHeight="1" thickTop="1">
      <c r="D31" s="64"/>
      <c r="G31" s="65"/>
      <c r="H31" s="66"/>
      <c r="I31" s="50"/>
      <c r="J31" s="66"/>
      <c r="K31" s="50"/>
    </row>
    <row r="32" spans="1:11" s="41" customFormat="1" ht="22.5" customHeight="1">
      <c r="A32" s="41" t="s">
        <v>23</v>
      </c>
      <c r="D32" s="64"/>
      <c r="G32" s="67"/>
      <c r="H32" s="68"/>
      <c r="I32" s="50"/>
      <c r="J32" s="68"/>
      <c r="K32" s="50"/>
    </row>
    <row r="33" spans="1:11" s="41" customFormat="1" ht="22.5" customHeight="1">
      <c r="A33" s="69" t="s">
        <v>85</v>
      </c>
      <c r="B33" s="70"/>
      <c r="C33" s="70"/>
      <c r="D33" s="70"/>
      <c r="E33" s="70"/>
      <c r="F33" s="70" t="s">
        <v>35</v>
      </c>
      <c r="G33" s="71"/>
      <c r="H33" s="72"/>
      <c r="I33" s="73"/>
      <c r="J33" s="72"/>
      <c r="K33" s="73"/>
    </row>
    <row r="34" spans="1:11" s="41" customFormat="1" ht="22.5" customHeight="1">
      <c r="A34" s="74" t="s">
        <v>48</v>
      </c>
      <c r="B34" s="75"/>
      <c r="C34" s="75"/>
      <c r="D34" s="75"/>
      <c r="E34" s="75"/>
      <c r="F34" s="75"/>
      <c r="G34" s="71"/>
      <c r="H34" s="75"/>
      <c r="I34" s="73"/>
      <c r="J34" s="75"/>
      <c r="K34" s="73"/>
    </row>
    <row r="35" spans="1:11" ht="22.5" customHeight="1">
      <c r="A35" s="11" t="s">
        <v>140</v>
      </c>
      <c r="B35" s="29"/>
      <c r="C35" s="29"/>
      <c r="D35" s="29"/>
      <c r="E35" s="29"/>
      <c r="F35" s="29"/>
      <c r="G35" s="27"/>
      <c r="H35" s="29"/>
      <c r="I35" s="27"/>
      <c r="J35" s="29"/>
      <c r="K35" s="27"/>
    </row>
    <row r="36" spans="2:11" ht="22.5" customHeight="1">
      <c r="B36" s="30"/>
      <c r="C36" s="30"/>
      <c r="D36" s="30"/>
      <c r="E36" s="30"/>
      <c r="F36" s="30"/>
      <c r="G36" s="31"/>
      <c r="H36" s="30"/>
      <c r="I36" s="32"/>
      <c r="J36" s="30"/>
      <c r="K36" s="32" t="s">
        <v>73</v>
      </c>
    </row>
    <row r="37" spans="6:11" ht="22.5" customHeight="1">
      <c r="F37" s="34"/>
      <c r="G37" s="35" t="s">
        <v>13</v>
      </c>
      <c r="H37" s="36"/>
      <c r="I37" s="37" t="s">
        <v>109</v>
      </c>
      <c r="J37" s="38"/>
      <c r="K37" s="37" t="s">
        <v>113</v>
      </c>
    </row>
    <row r="38" spans="6:11" ht="22.5" customHeight="1">
      <c r="F38" s="34"/>
      <c r="G38" s="36"/>
      <c r="H38" s="36"/>
      <c r="I38" s="39" t="s">
        <v>74</v>
      </c>
      <c r="J38" s="39"/>
      <c r="K38" s="39" t="s">
        <v>75</v>
      </c>
    </row>
    <row r="39" spans="6:11" ht="22.5" customHeight="1">
      <c r="F39" s="34"/>
      <c r="G39" s="36"/>
      <c r="H39" s="36"/>
      <c r="I39" s="39" t="s">
        <v>76</v>
      </c>
      <c r="J39" s="39"/>
      <c r="K39" s="39"/>
    </row>
    <row r="40" spans="1:11" s="41" customFormat="1" ht="22.5" customHeight="1">
      <c r="A40" s="40" t="s">
        <v>17</v>
      </c>
      <c r="D40" s="76"/>
      <c r="E40" s="76"/>
      <c r="F40" s="76"/>
      <c r="G40" s="48"/>
      <c r="H40" s="76"/>
      <c r="I40" s="77"/>
      <c r="J40" s="76"/>
      <c r="K40" s="77"/>
    </row>
    <row r="41" spans="1:11" s="41" customFormat="1" ht="22.5" customHeight="1">
      <c r="A41" s="46" t="s">
        <v>3</v>
      </c>
      <c r="E41" s="47"/>
      <c r="F41" s="47"/>
      <c r="G41" s="48"/>
      <c r="H41" s="49"/>
      <c r="I41" s="50"/>
      <c r="J41" s="49"/>
      <c r="K41" s="50"/>
    </row>
    <row r="42" spans="1:11" s="41" customFormat="1" ht="22.5" customHeight="1">
      <c r="A42" s="41" t="s">
        <v>93</v>
      </c>
      <c r="E42" s="47"/>
      <c r="F42" s="47"/>
      <c r="G42" s="48" t="s">
        <v>119</v>
      </c>
      <c r="H42" s="49"/>
      <c r="I42" s="78">
        <v>339284</v>
      </c>
      <c r="J42" s="49"/>
      <c r="K42" s="78">
        <v>313184</v>
      </c>
    </row>
    <row r="43" spans="1:11" s="41" customFormat="1" ht="22.5" customHeight="1">
      <c r="A43" s="41" t="s">
        <v>50</v>
      </c>
      <c r="E43" s="47"/>
      <c r="F43" s="47"/>
      <c r="G43" s="48"/>
      <c r="H43" s="49"/>
      <c r="I43" s="78">
        <v>252</v>
      </c>
      <c r="J43" s="49"/>
      <c r="K43" s="78">
        <v>656</v>
      </c>
    </row>
    <row r="44" spans="1:11" s="41" customFormat="1" ht="22.5" customHeight="1">
      <c r="A44" s="41" t="s">
        <v>141</v>
      </c>
      <c r="E44" s="47"/>
      <c r="F44" s="47"/>
      <c r="G44" s="48" t="s">
        <v>134</v>
      </c>
      <c r="H44" s="49"/>
      <c r="I44" s="78">
        <v>5036</v>
      </c>
      <c r="J44" s="49"/>
      <c r="K44" s="78">
        <v>9192</v>
      </c>
    </row>
    <row r="45" spans="1:11" s="41" customFormat="1" ht="22.5" customHeight="1">
      <c r="A45" s="41" t="s">
        <v>94</v>
      </c>
      <c r="E45" s="47"/>
      <c r="F45" s="47"/>
      <c r="G45" s="48"/>
      <c r="H45" s="49"/>
      <c r="I45" s="79"/>
      <c r="J45" s="49"/>
      <c r="K45" s="79"/>
    </row>
    <row r="46" spans="1:11" s="41" customFormat="1" ht="22.5" customHeight="1">
      <c r="A46" s="41" t="s">
        <v>39</v>
      </c>
      <c r="E46" s="47"/>
      <c r="F46" s="47"/>
      <c r="G46" s="48"/>
      <c r="H46" s="49"/>
      <c r="I46" s="79">
        <v>444</v>
      </c>
      <c r="J46" s="49"/>
      <c r="K46" s="79">
        <v>430</v>
      </c>
    </row>
    <row r="47" spans="1:11" s="41" customFormat="1" ht="22.5" customHeight="1">
      <c r="A47" s="41" t="s">
        <v>84</v>
      </c>
      <c r="E47" s="47"/>
      <c r="F47" s="47"/>
      <c r="G47" s="48"/>
      <c r="H47" s="49"/>
      <c r="I47" s="79">
        <v>15877</v>
      </c>
      <c r="J47" s="49"/>
      <c r="K47" s="79">
        <v>9995</v>
      </c>
    </row>
    <row r="48" spans="1:11" s="41" customFormat="1" ht="22.5" customHeight="1">
      <c r="A48" s="41" t="s">
        <v>117</v>
      </c>
      <c r="E48" s="47"/>
      <c r="F48" s="47"/>
      <c r="G48" s="48"/>
      <c r="H48" s="49"/>
      <c r="I48" s="79"/>
      <c r="J48" s="49"/>
      <c r="K48" s="79"/>
    </row>
    <row r="49" spans="2:11" s="41" customFormat="1" ht="22.5" customHeight="1">
      <c r="B49" s="41" t="s">
        <v>95</v>
      </c>
      <c r="E49" s="47"/>
      <c r="F49" s="47"/>
      <c r="G49" s="59"/>
      <c r="H49" s="49"/>
      <c r="I49" s="80">
        <v>29803</v>
      </c>
      <c r="J49" s="49"/>
      <c r="K49" s="80">
        <v>42909</v>
      </c>
    </row>
    <row r="50" spans="1:11" s="41" customFormat="1" ht="22.5" customHeight="1">
      <c r="A50" s="41" t="s">
        <v>4</v>
      </c>
      <c r="E50" s="47"/>
      <c r="F50" s="47"/>
      <c r="G50" s="59"/>
      <c r="H50" s="49"/>
      <c r="I50" s="81">
        <v>27601</v>
      </c>
      <c r="J50" s="49"/>
      <c r="K50" s="81">
        <v>29189</v>
      </c>
    </row>
    <row r="51" spans="1:11" s="41" customFormat="1" ht="22.5" customHeight="1">
      <c r="A51" s="46" t="s">
        <v>5</v>
      </c>
      <c r="E51" s="47"/>
      <c r="F51" s="47"/>
      <c r="G51" s="48"/>
      <c r="H51" s="49"/>
      <c r="I51" s="82">
        <f>SUM(I42:I50)</f>
        <v>418297</v>
      </c>
      <c r="J51" s="49"/>
      <c r="K51" s="82">
        <f>SUM(K42:K50)</f>
        <v>405555</v>
      </c>
    </row>
    <row r="52" spans="1:11" s="41" customFormat="1" ht="22.5" customHeight="1">
      <c r="A52" s="46" t="s">
        <v>37</v>
      </c>
      <c r="E52" s="47"/>
      <c r="F52" s="47"/>
      <c r="G52" s="48"/>
      <c r="H52" s="49"/>
      <c r="I52" s="83"/>
      <c r="J52" s="49"/>
      <c r="K52" s="83"/>
    </row>
    <row r="53" spans="1:11" s="41" customFormat="1" ht="22.5" customHeight="1">
      <c r="A53" s="41" t="s">
        <v>96</v>
      </c>
      <c r="E53" s="47"/>
      <c r="F53" s="47"/>
      <c r="G53" s="48"/>
      <c r="H53" s="49"/>
      <c r="I53" s="80"/>
      <c r="J53" s="49"/>
      <c r="K53" s="80"/>
    </row>
    <row r="54" spans="1:11" s="41" customFormat="1" ht="22.5" customHeight="1">
      <c r="A54" s="41" t="s">
        <v>39</v>
      </c>
      <c r="E54" s="47"/>
      <c r="F54" s="47"/>
      <c r="G54" s="48" t="s">
        <v>134</v>
      </c>
      <c r="H54" s="49"/>
      <c r="I54" s="80">
        <v>885</v>
      </c>
      <c r="J54" s="49"/>
      <c r="K54" s="80">
        <v>1114</v>
      </c>
    </row>
    <row r="55" spans="1:11" s="41" customFormat="1" ht="22.5" customHeight="1">
      <c r="A55" s="41" t="s">
        <v>97</v>
      </c>
      <c r="E55" s="47"/>
      <c r="F55" s="47"/>
      <c r="G55" s="48"/>
      <c r="H55" s="49"/>
      <c r="I55" s="80"/>
      <c r="J55" s="49"/>
      <c r="K55" s="80"/>
    </row>
    <row r="56" spans="1:11" s="41" customFormat="1" ht="22.5" customHeight="1">
      <c r="A56" s="41" t="s">
        <v>98</v>
      </c>
      <c r="E56" s="47"/>
      <c r="F56" s="47"/>
      <c r="G56" s="48"/>
      <c r="H56" s="49"/>
      <c r="I56" s="80">
        <v>1018</v>
      </c>
      <c r="J56" s="49"/>
      <c r="K56" s="80">
        <v>1134</v>
      </c>
    </row>
    <row r="57" spans="1:11" s="41" customFormat="1" ht="22.5" customHeight="1">
      <c r="A57" s="41" t="s">
        <v>118</v>
      </c>
      <c r="E57" s="47"/>
      <c r="F57" s="47"/>
      <c r="G57" s="48" t="s">
        <v>90</v>
      </c>
      <c r="H57" s="49"/>
      <c r="I57" s="80">
        <v>349173</v>
      </c>
      <c r="J57" s="49"/>
      <c r="K57" s="80">
        <v>349034</v>
      </c>
    </row>
    <row r="58" spans="1:11" s="41" customFormat="1" ht="22.5" customHeight="1">
      <c r="A58" s="41" t="s">
        <v>60</v>
      </c>
      <c r="E58" s="47"/>
      <c r="F58" s="47"/>
      <c r="G58" s="48"/>
      <c r="H58" s="49"/>
      <c r="I58" s="80">
        <v>4005</v>
      </c>
      <c r="J58" s="49"/>
      <c r="K58" s="80">
        <v>3887</v>
      </c>
    </row>
    <row r="59" spans="1:11" s="41" customFormat="1" ht="22.5" customHeight="1">
      <c r="A59" s="46" t="s">
        <v>36</v>
      </c>
      <c r="E59" s="47"/>
      <c r="F59" s="47"/>
      <c r="G59" s="48"/>
      <c r="H59" s="49"/>
      <c r="I59" s="82">
        <f>SUM(I54:I58)</f>
        <v>355081</v>
      </c>
      <c r="J59" s="49"/>
      <c r="K59" s="82">
        <f>SUM(K54:K58)</f>
        <v>355169</v>
      </c>
    </row>
    <row r="60" spans="1:11" s="41" customFormat="1" ht="22.5" customHeight="1">
      <c r="A60" s="46" t="s">
        <v>6</v>
      </c>
      <c r="E60" s="47"/>
      <c r="F60" s="47"/>
      <c r="G60" s="48"/>
      <c r="H60" s="49"/>
      <c r="I60" s="82">
        <f>I51+I59</f>
        <v>773378</v>
      </c>
      <c r="J60" s="49"/>
      <c r="K60" s="82">
        <f>K51+K59</f>
        <v>760724</v>
      </c>
    </row>
    <row r="61" spans="4:11" s="41" customFormat="1" ht="22.5" customHeight="1">
      <c r="D61" s="64"/>
      <c r="G61" s="65"/>
      <c r="H61" s="66"/>
      <c r="I61" s="50"/>
      <c r="J61" s="66"/>
      <c r="K61" s="50"/>
    </row>
    <row r="62" spans="1:11" s="41" customFormat="1" ht="22.5" customHeight="1">
      <c r="A62" s="41" t="s">
        <v>23</v>
      </c>
      <c r="D62" s="64"/>
      <c r="G62" s="67"/>
      <c r="H62" s="68"/>
      <c r="I62" s="50"/>
      <c r="J62" s="68"/>
      <c r="K62" s="50"/>
    </row>
    <row r="63" spans="1:11" s="41" customFormat="1" ht="22.5" customHeight="1">
      <c r="A63" s="69" t="s">
        <v>85</v>
      </c>
      <c r="B63" s="70"/>
      <c r="C63" s="70"/>
      <c r="D63" s="70"/>
      <c r="E63" s="70"/>
      <c r="F63" s="70"/>
      <c r="G63" s="71"/>
      <c r="H63" s="72"/>
      <c r="I63" s="73"/>
      <c r="J63" s="72"/>
      <c r="K63" s="73"/>
    </row>
    <row r="64" spans="1:11" s="41" customFormat="1" ht="22.5" customHeight="1">
      <c r="A64" s="74" t="s">
        <v>48</v>
      </c>
      <c r="B64" s="75"/>
      <c r="C64" s="75"/>
      <c r="D64" s="75"/>
      <c r="E64" s="75"/>
      <c r="F64" s="75"/>
      <c r="G64" s="71"/>
      <c r="H64" s="75"/>
      <c r="I64" s="73"/>
      <c r="J64" s="75"/>
      <c r="K64" s="73"/>
    </row>
    <row r="65" spans="1:11" ht="22.5" customHeight="1">
      <c r="A65" s="11" t="s">
        <v>140</v>
      </c>
      <c r="B65" s="29"/>
      <c r="C65" s="29"/>
      <c r="D65" s="29"/>
      <c r="E65" s="29"/>
      <c r="F65" s="29"/>
      <c r="G65" s="27"/>
      <c r="H65" s="29"/>
      <c r="I65" s="27"/>
      <c r="J65" s="29"/>
      <c r="K65" s="27"/>
    </row>
    <row r="66" spans="2:11" ht="22.5" customHeight="1">
      <c r="B66" s="30"/>
      <c r="C66" s="30"/>
      <c r="D66" s="30"/>
      <c r="E66" s="30"/>
      <c r="F66" s="30"/>
      <c r="G66" s="31"/>
      <c r="H66" s="30"/>
      <c r="I66" s="32"/>
      <c r="J66" s="30"/>
      <c r="K66" s="32" t="s">
        <v>73</v>
      </c>
    </row>
    <row r="67" spans="6:11" ht="22.5" customHeight="1">
      <c r="F67" s="34"/>
      <c r="G67" s="84"/>
      <c r="H67" s="36"/>
      <c r="I67" s="37" t="s">
        <v>109</v>
      </c>
      <c r="J67" s="38"/>
      <c r="K67" s="37" t="s">
        <v>113</v>
      </c>
    </row>
    <row r="68" spans="6:11" ht="22.5" customHeight="1">
      <c r="F68" s="34"/>
      <c r="G68" s="36"/>
      <c r="H68" s="36"/>
      <c r="I68" s="39" t="s">
        <v>74</v>
      </c>
      <c r="J68" s="39"/>
      <c r="K68" s="39" t="s">
        <v>75</v>
      </c>
    </row>
    <row r="69" spans="6:11" ht="22.5" customHeight="1">
      <c r="F69" s="34"/>
      <c r="G69" s="36"/>
      <c r="H69" s="36"/>
      <c r="I69" s="39" t="s">
        <v>76</v>
      </c>
      <c r="J69" s="39"/>
      <c r="K69" s="39"/>
    </row>
    <row r="70" spans="1:11" s="41" customFormat="1" ht="22.5" customHeight="1">
      <c r="A70" s="40" t="s">
        <v>53</v>
      </c>
      <c r="D70" s="76"/>
      <c r="E70" s="76"/>
      <c r="F70" s="76"/>
      <c r="G70" s="48"/>
      <c r="H70" s="76"/>
      <c r="I70" s="77"/>
      <c r="J70" s="76"/>
      <c r="K70" s="77"/>
    </row>
    <row r="71" spans="1:11" s="41" customFormat="1" ht="22.5" customHeight="1">
      <c r="A71" s="46" t="s">
        <v>18</v>
      </c>
      <c r="E71" s="47"/>
      <c r="F71" s="47"/>
      <c r="G71" s="48"/>
      <c r="H71" s="49"/>
      <c r="I71" s="85"/>
      <c r="J71" s="49"/>
      <c r="K71" s="85"/>
    </row>
    <row r="72" spans="1:11" s="41" customFormat="1" ht="22.5" customHeight="1">
      <c r="A72" s="41" t="s">
        <v>14</v>
      </c>
      <c r="E72" s="47"/>
      <c r="F72" s="47"/>
      <c r="G72" s="48"/>
      <c r="H72" s="49"/>
      <c r="I72" s="85"/>
      <c r="J72" s="49"/>
      <c r="K72" s="85"/>
    </row>
    <row r="73" spans="2:11" s="41" customFormat="1" ht="22.5" customHeight="1">
      <c r="B73" s="41" t="s">
        <v>155</v>
      </c>
      <c r="E73" s="47"/>
      <c r="F73" s="47"/>
      <c r="G73" s="48"/>
      <c r="H73" s="49"/>
      <c r="I73" s="86"/>
      <c r="J73" s="49"/>
      <c r="K73" s="86"/>
    </row>
    <row r="74" spans="1:11" s="41" customFormat="1" ht="22.5" customHeight="1">
      <c r="A74" s="53"/>
      <c r="B74" s="53"/>
      <c r="C74" s="41" t="s">
        <v>142</v>
      </c>
      <c r="E74" s="47"/>
      <c r="F74" s="47"/>
      <c r="H74" s="49"/>
      <c r="I74" s="62">
        <v>200000</v>
      </c>
      <c r="J74" s="49"/>
      <c r="K74" s="62">
        <v>200000</v>
      </c>
    </row>
    <row r="75" spans="1:11" s="41" customFormat="1" ht="22.5" customHeight="1">
      <c r="A75" s="53" t="s">
        <v>86</v>
      </c>
      <c r="B75" s="53"/>
      <c r="C75" s="53"/>
      <c r="D75" s="53"/>
      <c r="E75" s="47"/>
      <c r="F75" s="47"/>
      <c r="G75" s="48"/>
      <c r="H75" s="49"/>
      <c r="I75" s="62">
        <v>70718</v>
      </c>
      <c r="J75" s="49"/>
      <c r="K75" s="62">
        <v>70718</v>
      </c>
    </row>
    <row r="76" spans="1:11" s="41" customFormat="1" ht="22.5" customHeight="1">
      <c r="A76" s="41" t="s">
        <v>21</v>
      </c>
      <c r="E76" s="47"/>
      <c r="F76" s="47"/>
      <c r="G76" s="48"/>
      <c r="H76" s="49"/>
      <c r="I76" s="62"/>
      <c r="J76" s="49"/>
      <c r="K76" s="62"/>
    </row>
    <row r="77" spans="2:11" s="41" customFormat="1" ht="22.5" customHeight="1">
      <c r="B77" s="41" t="s">
        <v>41</v>
      </c>
      <c r="E77" s="47"/>
      <c r="F77" s="47"/>
      <c r="G77" s="48"/>
      <c r="H77" s="49"/>
      <c r="I77" s="62">
        <v>11681</v>
      </c>
      <c r="J77" s="49"/>
      <c r="K77" s="62">
        <v>11681</v>
      </c>
    </row>
    <row r="78" spans="2:11" s="41" customFormat="1" ht="22.5" customHeight="1">
      <c r="B78" s="41" t="s">
        <v>22</v>
      </c>
      <c r="E78" s="47"/>
      <c r="F78" s="47"/>
      <c r="G78" s="48"/>
      <c r="H78" s="49"/>
      <c r="I78" s="87">
        <v>148756</v>
      </c>
      <c r="J78" s="49"/>
      <c r="K78" s="87">
        <v>128713</v>
      </c>
    </row>
    <row r="79" spans="1:11" s="41" customFormat="1" ht="22.5" customHeight="1">
      <c r="A79" s="88" t="s">
        <v>19</v>
      </c>
      <c r="B79" s="46"/>
      <c r="E79" s="47"/>
      <c r="F79" s="47"/>
      <c r="G79" s="48"/>
      <c r="H79" s="49"/>
      <c r="I79" s="61">
        <f>SUM(I74:I78)</f>
        <v>431155</v>
      </c>
      <c r="J79" s="49"/>
      <c r="K79" s="61">
        <f>SUM(K74:K78)</f>
        <v>411112</v>
      </c>
    </row>
    <row r="80" spans="1:11" s="41" customFormat="1" ht="22.5" customHeight="1" thickBot="1">
      <c r="A80" s="88" t="s">
        <v>20</v>
      </c>
      <c r="B80" s="46"/>
      <c r="E80" s="47"/>
      <c r="F80" s="47"/>
      <c r="G80" s="48"/>
      <c r="H80" s="49"/>
      <c r="I80" s="63">
        <f>SUM(I60,I79)</f>
        <v>1204533</v>
      </c>
      <c r="J80" s="49"/>
      <c r="K80" s="63">
        <f>SUM(K60,K79)</f>
        <v>1171836</v>
      </c>
    </row>
    <row r="81" spans="1:15" ht="22.5" customHeight="1" thickTop="1">
      <c r="A81" s="89"/>
      <c r="E81" s="90"/>
      <c r="F81" s="90"/>
      <c r="G81" s="31"/>
      <c r="H81" s="91"/>
      <c r="I81" s="1"/>
      <c r="J81" s="1"/>
      <c r="K81" s="1"/>
      <c r="M81" s="92">
        <f>I80-I30</f>
        <v>0</v>
      </c>
      <c r="N81" s="92"/>
      <c r="O81" s="92">
        <f>K80-K30</f>
        <v>0</v>
      </c>
    </row>
    <row r="82" spans="1:11" ht="22.5" customHeight="1">
      <c r="A82" s="1" t="s">
        <v>23</v>
      </c>
      <c r="D82" s="93"/>
      <c r="G82" s="1"/>
      <c r="H82" s="1"/>
      <c r="I82" s="1"/>
      <c r="J82" s="1"/>
      <c r="K82" s="1"/>
    </row>
    <row r="83" spans="4:10" ht="22.5" customHeight="1">
      <c r="D83" s="93"/>
      <c r="H83" s="95"/>
      <c r="J83" s="95"/>
    </row>
    <row r="84" spans="1:10" ht="22.5" customHeight="1">
      <c r="A84" s="96"/>
      <c r="B84" s="96"/>
      <c r="C84" s="96"/>
      <c r="D84" s="96"/>
      <c r="E84" s="96"/>
      <c r="F84" s="93" t="s">
        <v>24</v>
      </c>
      <c r="H84" s="95"/>
      <c r="J84" s="95"/>
    </row>
    <row r="85" spans="1:10" ht="22.5" customHeight="1">
      <c r="A85" s="23"/>
      <c r="B85" s="23"/>
      <c r="C85" s="23"/>
      <c r="D85" s="23"/>
      <c r="E85" s="23"/>
      <c r="F85" s="93"/>
      <c r="H85" s="95"/>
      <c r="J85" s="95"/>
    </row>
    <row r="86" spans="1:10" ht="22.5" customHeight="1">
      <c r="A86" s="23"/>
      <c r="B86" s="23"/>
      <c r="C86" s="23"/>
      <c r="D86" s="23"/>
      <c r="E86" s="23"/>
      <c r="F86" s="97" t="s">
        <v>25</v>
      </c>
      <c r="H86" s="95"/>
      <c r="J86" s="95"/>
    </row>
    <row r="87" spans="1:10" ht="22.5" customHeight="1">
      <c r="A87" s="96"/>
      <c r="B87" s="96"/>
      <c r="C87" s="96"/>
      <c r="D87" s="96"/>
      <c r="E87" s="96"/>
      <c r="F87" s="93" t="s">
        <v>24</v>
      </c>
      <c r="H87" s="95"/>
      <c r="J87" s="95"/>
    </row>
    <row r="88" spans="1:11" ht="22.5" customHeight="1">
      <c r="A88" s="23"/>
      <c r="B88" s="23"/>
      <c r="C88" s="23"/>
      <c r="D88" s="23"/>
      <c r="E88" s="23"/>
      <c r="F88" s="93"/>
      <c r="H88" s="95"/>
      <c r="I88" s="4"/>
      <c r="J88" s="95"/>
      <c r="K88" s="4" t="s">
        <v>78</v>
      </c>
    </row>
    <row r="89" spans="1:11" ht="22.5" customHeight="1">
      <c r="A89" s="5" t="s">
        <v>85</v>
      </c>
      <c r="B89" s="9"/>
      <c r="C89" s="9"/>
      <c r="D89" s="9"/>
      <c r="E89" s="9"/>
      <c r="F89" s="9"/>
      <c r="G89" s="27"/>
      <c r="H89" s="28"/>
      <c r="I89" s="27"/>
      <c r="J89" s="28"/>
      <c r="K89" s="27"/>
    </row>
    <row r="90" spans="1:11" ht="22.5" customHeight="1">
      <c r="A90" s="11" t="s">
        <v>71</v>
      </c>
      <c r="B90" s="29"/>
      <c r="C90" s="29"/>
      <c r="D90" s="29"/>
      <c r="E90" s="29"/>
      <c r="F90" s="29"/>
      <c r="G90" s="27"/>
      <c r="H90" s="29"/>
      <c r="I90" s="27"/>
      <c r="J90" s="29"/>
      <c r="K90" s="27"/>
    </row>
    <row r="91" spans="1:11" ht="22.5" customHeight="1">
      <c r="A91" s="10" t="s">
        <v>110</v>
      </c>
      <c r="B91" s="30"/>
      <c r="C91" s="30"/>
      <c r="D91" s="30"/>
      <c r="E91" s="30"/>
      <c r="F91" s="30"/>
      <c r="G91" s="27"/>
      <c r="H91" s="29"/>
      <c r="I91" s="27"/>
      <c r="J91" s="29"/>
      <c r="K91" s="27"/>
    </row>
    <row r="92" spans="2:11" ht="22.5" customHeight="1">
      <c r="B92" s="30"/>
      <c r="C92" s="30"/>
      <c r="D92" s="30"/>
      <c r="E92" s="30"/>
      <c r="F92" s="30"/>
      <c r="G92" s="32"/>
      <c r="H92" s="30"/>
      <c r="I92" s="98"/>
      <c r="J92" s="30"/>
      <c r="K92" s="98" t="s">
        <v>77</v>
      </c>
    </row>
    <row r="93" spans="2:11" ht="22.5" customHeight="1">
      <c r="B93" s="30"/>
      <c r="C93" s="30"/>
      <c r="D93" s="30"/>
      <c r="E93" s="30"/>
      <c r="F93" s="30"/>
      <c r="G93" s="35" t="s">
        <v>13</v>
      </c>
      <c r="H93" s="30"/>
      <c r="I93" s="99">
        <v>2559</v>
      </c>
      <c r="J93" s="36"/>
      <c r="K93" s="99" t="s">
        <v>114</v>
      </c>
    </row>
    <row r="94" spans="1:11" ht="22.5" customHeight="1">
      <c r="A94" s="20" t="s">
        <v>72</v>
      </c>
      <c r="F94" s="34"/>
      <c r="G94" s="36"/>
      <c r="H94" s="36"/>
      <c r="I94" s="100"/>
      <c r="J94" s="36"/>
      <c r="K94" s="39"/>
    </row>
    <row r="95" spans="1:10" ht="22.5" customHeight="1">
      <c r="A95" s="20" t="s">
        <v>16</v>
      </c>
      <c r="E95" s="90"/>
      <c r="F95" s="90"/>
      <c r="G95" s="31"/>
      <c r="H95" s="91"/>
      <c r="J95" s="91"/>
    </row>
    <row r="96" spans="1:11" ht="22.5" customHeight="1">
      <c r="A96" s="1" t="s">
        <v>28</v>
      </c>
      <c r="E96" s="90"/>
      <c r="F96" s="90"/>
      <c r="G96" s="31" t="s">
        <v>123</v>
      </c>
      <c r="H96" s="91"/>
      <c r="I96" s="92">
        <v>33595</v>
      </c>
      <c r="J96" s="101"/>
      <c r="K96" s="92">
        <v>26159</v>
      </c>
    </row>
    <row r="97" spans="1:11" ht="22.5" customHeight="1">
      <c r="A97" s="1" t="s">
        <v>30</v>
      </c>
      <c r="E97" s="91"/>
      <c r="F97" s="90"/>
      <c r="G97" s="31" t="s">
        <v>87</v>
      </c>
      <c r="H97" s="91"/>
      <c r="I97" s="22">
        <v>18071</v>
      </c>
      <c r="J97" s="101"/>
      <c r="K97" s="22">
        <v>12258</v>
      </c>
    </row>
    <row r="98" spans="1:11" ht="22.5" customHeight="1">
      <c r="A98" s="89" t="s">
        <v>29</v>
      </c>
      <c r="E98" s="91"/>
      <c r="F98" s="90"/>
      <c r="G98" s="31" t="s">
        <v>101</v>
      </c>
      <c r="H98" s="91"/>
      <c r="I98" s="102">
        <v>4713</v>
      </c>
      <c r="J98" s="101"/>
      <c r="K98" s="102">
        <v>4261</v>
      </c>
    </row>
    <row r="99" spans="1:11" ht="22.5" customHeight="1">
      <c r="A99" s="20" t="s">
        <v>7</v>
      </c>
      <c r="E99" s="91"/>
      <c r="F99" s="90"/>
      <c r="G99" s="31"/>
      <c r="H99" s="91"/>
      <c r="I99" s="103">
        <f>SUM(I96:I98)</f>
        <v>56379</v>
      </c>
      <c r="J99" s="101"/>
      <c r="K99" s="103">
        <f>SUM(K96:K98)</f>
        <v>42678</v>
      </c>
    </row>
    <row r="100" spans="1:11" ht="22.5" customHeight="1">
      <c r="A100" s="20" t="s">
        <v>15</v>
      </c>
      <c r="E100" s="91"/>
      <c r="F100" s="90"/>
      <c r="G100" s="31"/>
      <c r="H100" s="91"/>
      <c r="I100" s="102"/>
      <c r="J100" s="101"/>
      <c r="K100" s="102"/>
    </row>
    <row r="101" spans="1:11" ht="22.5" customHeight="1">
      <c r="A101" s="1" t="s">
        <v>143</v>
      </c>
      <c r="E101" s="91"/>
      <c r="F101" s="90"/>
      <c r="G101" s="31"/>
      <c r="H101" s="91"/>
      <c r="I101" s="102">
        <v>6331</v>
      </c>
      <c r="J101" s="101"/>
      <c r="K101" s="102">
        <v>5251</v>
      </c>
    </row>
    <row r="102" spans="1:11" ht="22.5" customHeight="1">
      <c r="A102" s="97" t="s">
        <v>40</v>
      </c>
      <c r="E102" s="91"/>
      <c r="F102" s="90"/>
      <c r="G102" s="31"/>
      <c r="H102" s="91"/>
      <c r="I102" s="102">
        <v>16122</v>
      </c>
      <c r="J102" s="101"/>
      <c r="K102" s="102">
        <v>11266</v>
      </c>
    </row>
    <row r="103" spans="1:11" ht="22.5" customHeight="1">
      <c r="A103" s="20" t="s">
        <v>9</v>
      </c>
      <c r="E103" s="91"/>
      <c r="F103" s="90"/>
      <c r="G103" s="31"/>
      <c r="H103" s="91"/>
      <c r="I103" s="103">
        <f>SUM(I101:I102)</f>
        <v>22453</v>
      </c>
      <c r="J103" s="101"/>
      <c r="K103" s="103">
        <f>SUM(K101:K102)</f>
        <v>16517</v>
      </c>
    </row>
    <row r="104" spans="1:11" ht="22.5" customHeight="1">
      <c r="A104" s="104" t="s">
        <v>54</v>
      </c>
      <c r="B104" s="20"/>
      <c r="E104" s="91"/>
      <c r="F104" s="90"/>
      <c r="G104" s="31"/>
      <c r="H104" s="91"/>
      <c r="I104" s="102">
        <f>I99-I103</f>
        <v>33926</v>
      </c>
      <c r="J104" s="101"/>
      <c r="K104" s="102">
        <f>K99-K103</f>
        <v>26161</v>
      </c>
    </row>
    <row r="105" spans="1:11" ht="22.5" customHeight="1">
      <c r="A105" s="1" t="s">
        <v>34</v>
      </c>
      <c r="E105" s="91"/>
      <c r="F105" s="90"/>
      <c r="G105" s="105"/>
      <c r="H105" s="91"/>
      <c r="I105" s="106">
        <v>-8464</v>
      </c>
      <c r="J105" s="101"/>
      <c r="K105" s="106">
        <v>-6219</v>
      </c>
    </row>
    <row r="106" spans="1:11" ht="22.5" customHeight="1">
      <c r="A106" s="104" t="s">
        <v>55</v>
      </c>
      <c r="E106" s="91"/>
      <c r="F106" s="90"/>
      <c r="G106" s="31"/>
      <c r="H106" s="91"/>
      <c r="I106" s="22">
        <f>SUM(I104:I105)</f>
        <v>25462</v>
      </c>
      <c r="J106" s="101"/>
      <c r="K106" s="22">
        <f>SUM(K104:K105)</f>
        <v>19942</v>
      </c>
    </row>
    <row r="107" spans="1:11" ht="22.5" customHeight="1">
      <c r="A107" s="1" t="s">
        <v>56</v>
      </c>
      <c r="E107" s="91"/>
      <c r="F107" s="90"/>
      <c r="G107" s="31" t="s">
        <v>144</v>
      </c>
      <c r="H107" s="91"/>
      <c r="I107" s="107">
        <v>-5419</v>
      </c>
      <c r="J107" s="101"/>
      <c r="K107" s="107">
        <v>-4277</v>
      </c>
    </row>
    <row r="108" spans="1:11" ht="22.5" customHeight="1">
      <c r="A108" s="20" t="s">
        <v>91</v>
      </c>
      <c r="E108" s="91"/>
      <c r="F108" s="90"/>
      <c r="G108" s="31"/>
      <c r="H108" s="91"/>
      <c r="I108" s="103">
        <f>SUM(I106:I107)</f>
        <v>20043</v>
      </c>
      <c r="J108" s="101"/>
      <c r="K108" s="103">
        <f>SUM(K106:K107)</f>
        <v>15665</v>
      </c>
    </row>
    <row r="109" spans="1:11" ht="22.5" customHeight="1">
      <c r="A109" s="20"/>
      <c r="E109" s="91"/>
      <c r="F109" s="90"/>
      <c r="G109" s="31"/>
      <c r="H109" s="91"/>
      <c r="I109" s="22"/>
      <c r="J109" s="101"/>
      <c r="K109" s="22"/>
    </row>
    <row r="110" spans="1:11" ht="22.5" customHeight="1">
      <c r="A110" s="20" t="s">
        <v>158</v>
      </c>
      <c r="E110" s="91"/>
      <c r="F110" s="90"/>
      <c r="G110" s="31"/>
      <c r="H110" s="91"/>
      <c r="I110" s="108">
        <v>0</v>
      </c>
      <c r="J110" s="101"/>
      <c r="K110" s="108">
        <v>0</v>
      </c>
    </row>
    <row r="111" spans="1:11" ht="22.5" customHeight="1">
      <c r="A111" s="20"/>
      <c r="E111" s="91"/>
      <c r="F111" s="90"/>
      <c r="G111" s="31"/>
      <c r="H111" s="91"/>
      <c r="I111" s="22"/>
      <c r="J111" s="101"/>
      <c r="K111" s="22"/>
    </row>
    <row r="112" spans="1:11" ht="22.5" customHeight="1" thickBot="1">
      <c r="A112" s="20" t="s">
        <v>79</v>
      </c>
      <c r="E112" s="91"/>
      <c r="F112" s="90"/>
      <c r="G112" s="31"/>
      <c r="H112" s="91"/>
      <c r="I112" s="109">
        <f>SUM(I108:I110)</f>
        <v>20043</v>
      </c>
      <c r="J112" s="101"/>
      <c r="K112" s="109">
        <f>SUM(K108:K110)</f>
        <v>15665</v>
      </c>
    </row>
    <row r="113" spans="1:11" ht="22.5" customHeight="1" thickTop="1">
      <c r="A113" s="20"/>
      <c r="E113" s="91"/>
      <c r="F113" s="90"/>
      <c r="G113" s="31"/>
      <c r="H113" s="91"/>
      <c r="I113" s="22"/>
      <c r="J113" s="101"/>
      <c r="K113" s="22"/>
    </row>
    <row r="114" spans="1:8" s="111" customFormat="1" ht="22.5" customHeight="1">
      <c r="A114" s="110" t="s">
        <v>124</v>
      </c>
      <c r="C114" s="112"/>
      <c r="D114" s="113"/>
      <c r="E114" s="113"/>
      <c r="F114" s="113"/>
      <c r="G114" s="114">
        <v>17</v>
      </c>
      <c r="H114" s="115"/>
    </row>
    <row r="115" spans="1:11" s="111" customFormat="1" ht="22.5" customHeight="1" thickBot="1">
      <c r="A115" s="116" t="s">
        <v>156</v>
      </c>
      <c r="C115" s="115"/>
      <c r="D115" s="113"/>
      <c r="E115" s="117"/>
      <c r="F115" s="113"/>
      <c r="G115" s="117"/>
      <c r="H115" s="115"/>
      <c r="I115" s="118">
        <v>0.1</v>
      </c>
      <c r="J115" s="113"/>
      <c r="K115" s="118">
        <v>0.08</v>
      </c>
    </row>
    <row r="116" spans="1:11" ht="22.5" customHeight="1" thickTop="1">
      <c r="A116" s="20"/>
      <c r="E116" s="91"/>
      <c r="F116" s="90"/>
      <c r="G116" s="22"/>
      <c r="H116" s="101"/>
      <c r="I116" s="22"/>
      <c r="J116" s="101"/>
      <c r="K116" s="22"/>
    </row>
    <row r="117" spans="1:10" ht="22.5" customHeight="1">
      <c r="A117" s="1" t="s">
        <v>23</v>
      </c>
      <c r="D117" s="93"/>
      <c r="H117" s="95"/>
      <c r="J117" s="95"/>
    </row>
    <row r="118" spans="1:11" ht="22.5" customHeight="1">
      <c r="A118" s="23"/>
      <c r="B118" s="23"/>
      <c r="C118" s="23"/>
      <c r="D118" s="23"/>
      <c r="E118" s="23"/>
      <c r="F118" s="93"/>
      <c r="H118" s="95"/>
      <c r="I118" s="4"/>
      <c r="J118" s="95"/>
      <c r="K118" s="4" t="s">
        <v>78</v>
      </c>
    </row>
    <row r="119" spans="1:11" ht="22.5" customHeight="1">
      <c r="A119" s="5" t="s">
        <v>85</v>
      </c>
      <c r="B119" s="119"/>
      <c r="C119" s="119"/>
      <c r="D119" s="119"/>
      <c r="E119" s="119"/>
      <c r="F119" s="120"/>
      <c r="G119" s="121"/>
      <c r="H119" s="122"/>
      <c r="I119" s="121"/>
      <c r="J119" s="122"/>
      <c r="K119" s="121"/>
    </row>
    <row r="120" spans="1:11" ht="22.5" customHeight="1">
      <c r="A120" s="119" t="s">
        <v>57</v>
      </c>
      <c r="B120" s="119"/>
      <c r="C120" s="119"/>
      <c r="D120" s="119"/>
      <c r="E120" s="119"/>
      <c r="F120" s="120"/>
      <c r="G120" s="121"/>
      <c r="H120" s="122"/>
      <c r="I120" s="121"/>
      <c r="J120" s="122"/>
      <c r="K120" s="121"/>
    </row>
    <row r="121" spans="1:11" ht="22.5" customHeight="1">
      <c r="A121" s="10" t="s">
        <v>110</v>
      </c>
      <c r="B121" s="30"/>
      <c r="C121" s="30"/>
      <c r="D121" s="30"/>
      <c r="E121" s="30"/>
      <c r="F121" s="30"/>
      <c r="G121" s="27"/>
      <c r="H121" s="29"/>
      <c r="I121" s="27"/>
      <c r="J121" s="29"/>
      <c r="K121" s="27"/>
    </row>
    <row r="122" spans="2:11" ht="22.5" customHeight="1">
      <c r="B122" s="30"/>
      <c r="C122" s="30"/>
      <c r="D122" s="30"/>
      <c r="E122" s="30"/>
      <c r="F122" s="30"/>
      <c r="G122" s="32"/>
      <c r="H122" s="30"/>
      <c r="I122" s="32"/>
      <c r="J122" s="30"/>
      <c r="K122" s="32" t="s">
        <v>73</v>
      </c>
    </row>
    <row r="123" spans="2:11" ht="22.5" customHeight="1">
      <c r="B123" s="30"/>
      <c r="C123" s="30"/>
      <c r="D123" s="30"/>
      <c r="E123" s="30"/>
      <c r="F123" s="30"/>
      <c r="G123" s="1"/>
      <c r="H123" s="1"/>
      <c r="I123" s="99">
        <v>2559</v>
      </c>
      <c r="J123" s="84"/>
      <c r="K123" s="99" t="s">
        <v>114</v>
      </c>
    </row>
    <row r="124" spans="1:11" ht="22.5" customHeight="1">
      <c r="A124" s="123" t="s">
        <v>58</v>
      </c>
      <c r="B124" s="123"/>
      <c r="C124" s="123"/>
      <c r="D124" s="123"/>
      <c r="E124" s="123"/>
      <c r="F124" s="123"/>
      <c r="G124" s="1"/>
      <c r="H124" s="1"/>
      <c r="I124" s="124"/>
      <c r="J124" s="125"/>
      <c r="K124" s="124"/>
    </row>
    <row r="125" spans="1:11" ht="22.5" customHeight="1">
      <c r="A125" s="126" t="s">
        <v>55</v>
      </c>
      <c r="B125" s="126"/>
      <c r="C125" s="126"/>
      <c r="D125" s="126"/>
      <c r="E125" s="126"/>
      <c r="F125" s="126"/>
      <c r="G125" s="1"/>
      <c r="H125" s="1"/>
      <c r="I125" s="127">
        <f>I106</f>
        <v>25462</v>
      </c>
      <c r="J125" s="127"/>
      <c r="K125" s="127">
        <f>K106</f>
        <v>19942</v>
      </c>
    </row>
    <row r="126" spans="1:11" ht="22.5" customHeight="1">
      <c r="A126" s="126" t="s">
        <v>147</v>
      </c>
      <c r="B126" s="126"/>
      <c r="C126" s="126"/>
      <c r="D126" s="126"/>
      <c r="E126" s="126"/>
      <c r="F126" s="126"/>
      <c r="G126" s="1"/>
      <c r="H126" s="1"/>
      <c r="I126" s="128"/>
      <c r="J126" s="127"/>
      <c r="K126" s="128"/>
    </row>
    <row r="127" spans="1:11" ht="22.5" customHeight="1">
      <c r="A127" s="126" t="s">
        <v>59</v>
      </c>
      <c r="B127" s="126"/>
      <c r="C127" s="126"/>
      <c r="D127" s="126"/>
      <c r="E127" s="126"/>
      <c r="F127" s="126"/>
      <c r="G127" s="1"/>
      <c r="H127" s="1"/>
      <c r="I127" s="128"/>
      <c r="J127" s="127"/>
      <c r="K127" s="128"/>
    </row>
    <row r="128" spans="1:11" ht="22.5" customHeight="1">
      <c r="A128" s="126" t="s">
        <v>105</v>
      </c>
      <c r="B128" s="126"/>
      <c r="C128" s="126"/>
      <c r="D128" s="126"/>
      <c r="E128" s="126"/>
      <c r="F128" s="126"/>
      <c r="G128" s="1"/>
      <c r="H128" s="1"/>
      <c r="I128" s="128">
        <v>568</v>
      </c>
      <c r="J128" s="127"/>
      <c r="K128" s="128">
        <v>375</v>
      </c>
    </row>
    <row r="129" spans="1:11" ht="22.5" customHeight="1">
      <c r="A129" s="126" t="s">
        <v>131</v>
      </c>
      <c r="B129" s="126"/>
      <c r="C129" s="126"/>
      <c r="D129" s="126"/>
      <c r="E129" s="126"/>
      <c r="F129" s="126"/>
      <c r="G129" s="1"/>
      <c r="H129" s="1"/>
      <c r="I129" s="128">
        <v>-168</v>
      </c>
      <c r="J129" s="127"/>
      <c r="K129" s="128">
        <v>-865</v>
      </c>
    </row>
    <row r="130" spans="1:11" ht="22.5" customHeight="1">
      <c r="A130" s="126" t="s">
        <v>148</v>
      </c>
      <c r="B130" s="126"/>
      <c r="C130" s="126"/>
      <c r="D130" s="126"/>
      <c r="E130" s="126"/>
      <c r="F130" s="126"/>
      <c r="G130" s="1"/>
      <c r="H130" s="1"/>
      <c r="I130" s="128">
        <v>2001</v>
      </c>
      <c r="J130" s="127"/>
      <c r="K130" s="128">
        <v>910</v>
      </c>
    </row>
    <row r="131" spans="1:11" ht="22.5" customHeight="1">
      <c r="A131" s="126" t="s">
        <v>157</v>
      </c>
      <c r="B131" s="126"/>
      <c r="C131" s="126"/>
      <c r="D131" s="126"/>
      <c r="E131" s="126"/>
      <c r="F131" s="126"/>
      <c r="G131" s="1"/>
      <c r="H131" s="1"/>
      <c r="I131" s="128">
        <v>-1805</v>
      </c>
      <c r="J131" s="127"/>
      <c r="K131" s="128">
        <v>2073</v>
      </c>
    </row>
    <row r="132" spans="1:11" ht="22.5" customHeight="1">
      <c r="A132" s="126" t="s">
        <v>153</v>
      </c>
      <c r="B132" s="126"/>
      <c r="C132" s="126"/>
      <c r="D132" s="126"/>
      <c r="E132" s="126"/>
      <c r="F132" s="126"/>
      <c r="G132" s="1"/>
      <c r="H132" s="1"/>
      <c r="I132" s="128">
        <v>591</v>
      </c>
      <c r="J132" s="127"/>
      <c r="K132" s="128">
        <v>-290</v>
      </c>
    </row>
    <row r="133" spans="1:11" ht="22.5" customHeight="1">
      <c r="A133" s="126" t="s">
        <v>154</v>
      </c>
      <c r="B133" s="126"/>
      <c r="C133" s="126"/>
      <c r="D133" s="126"/>
      <c r="E133" s="126"/>
      <c r="F133" s="126"/>
      <c r="G133" s="1"/>
      <c r="H133" s="1"/>
      <c r="I133" s="128">
        <v>1712</v>
      </c>
      <c r="J133" s="127"/>
      <c r="K133" s="128">
        <v>7</v>
      </c>
    </row>
    <row r="134" spans="1:11" ht="22.5" customHeight="1">
      <c r="A134" s="126"/>
      <c r="B134" s="126" t="s">
        <v>127</v>
      </c>
      <c r="C134" s="126"/>
      <c r="D134" s="126"/>
      <c r="E134" s="126"/>
      <c r="F134" s="126"/>
      <c r="G134" s="1"/>
      <c r="H134" s="1"/>
      <c r="I134" s="128">
        <v>-3</v>
      </c>
      <c r="J134" s="127"/>
      <c r="K134" s="128">
        <v>0</v>
      </c>
    </row>
    <row r="135" spans="1:11" ht="22.5" customHeight="1">
      <c r="A135" s="126" t="s">
        <v>106</v>
      </c>
      <c r="B135" s="126"/>
      <c r="C135" s="126"/>
      <c r="D135" s="126"/>
      <c r="E135" s="126"/>
      <c r="F135" s="126"/>
      <c r="G135" s="1"/>
      <c r="H135" s="1"/>
      <c r="I135" s="128">
        <v>-7227</v>
      </c>
      <c r="J135" s="127"/>
      <c r="K135" s="128">
        <v>-7413</v>
      </c>
    </row>
    <row r="136" spans="1:11" ht="22.5" customHeight="1">
      <c r="A136" s="126" t="s">
        <v>108</v>
      </c>
      <c r="B136" s="126"/>
      <c r="C136" s="126"/>
      <c r="D136" s="126"/>
      <c r="E136" s="126"/>
      <c r="F136" s="126"/>
      <c r="G136" s="1"/>
      <c r="H136" s="1"/>
      <c r="I136" s="127">
        <v>118</v>
      </c>
      <c r="J136" s="127"/>
      <c r="K136" s="127">
        <v>79</v>
      </c>
    </row>
    <row r="137" spans="1:11" ht="22.5" customHeight="1">
      <c r="A137" s="126" t="s">
        <v>107</v>
      </c>
      <c r="B137" s="126"/>
      <c r="C137" s="126"/>
      <c r="D137" s="126"/>
      <c r="E137" s="126"/>
      <c r="F137" s="126"/>
      <c r="G137" s="1"/>
      <c r="H137" s="1"/>
      <c r="I137" s="129">
        <v>8464</v>
      </c>
      <c r="J137" s="127"/>
      <c r="K137" s="129">
        <v>6219</v>
      </c>
    </row>
    <row r="138" spans="1:11" ht="22.5" customHeight="1">
      <c r="A138" s="126" t="s">
        <v>152</v>
      </c>
      <c r="B138" s="126"/>
      <c r="C138" s="126"/>
      <c r="D138" s="126"/>
      <c r="E138" s="126"/>
      <c r="F138" s="126"/>
      <c r="G138" s="1"/>
      <c r="H138" s="1"/>
      <c r="I138" s="127">
        <f>SUM(I125:I137)</f>
        <v>29713</v>
      </c>
      <c r="J138" s="127"/>
      <c r="K138" s="127">
        <f>SUM(K125:K137)</f>
        <v>21037</v>
      </c>
    </row>
    <row r="139" spans="1:11" ht="22.5" customHeight="1">
      <c r="A139" s="126" t="s">
        <v>81</v>
      </c>
      <c r="B139" s="126"/>
      <c r="C139" s="126"/>
      <c r="D139" s="126"/>
      <c r="E139" s="126"/>
      <c r="F139" s="126"/>
      <c r="G139" s="1"/>
      <c r="H139" s="1"/>
      <c r="I139" s="125"/>
      <c r="J139" s="125"/>
      <c r="K139" s="125"/>
    </row>
    <row r="140" spans="1:11" ht="22.5" customHeight="1">
      <c r="A140" s="126" t="s">
        <v>62</v>
      </c>
      <c r="B140" s="126"/>
      <c r="C140" s="126"/>
      <c r="D140" s="126"/>
      <c r="E140" s="126"/>
      <c r="F140" s="126"/>
      <c r="G140" s="1"/>
      <c r="H140" s="1"/>
      <c r="I140" s="128">
        <v>-1984</v>
      </c>
      <c r="J140" s="127"/>
      <c r="K140" s="128">
        <v>29662</v>
      </c>
    </row>
    <row r="141" spans="1:11" ht="22.5" customHeight="1">
      <c r="A141" s="126" t="s">
        <v>149</v>
      </c>
      <c r="B141" s="126"/>
      <c r="C141" s="126"/>
      <c r="D141" s="126"/>
      <c r="E141" s="126"/>
      <c r="F141" s="126"/>
      <c r="G141" s="1"/>
      <c r="H141" s="1"/>
      <c r="I141" s="128">
        <v>-104626</v>
      </c>
      <c r="J141" s="127"/>
      <c r="K141" s="128">
        <v>-40428</v>
      </c>
    </row>
    <row r="142" spans="1:11" ht="22.5" customHeight="1">
      <c r="A142" s="126" t="s">
        <v>150</v>
      </c>
      <c r="B142" s="126"/>
      <c r="C142" s="126"/>
      <c r="D142" s="126"/>
      <c r="E142" s="126"/>
      <c r="F142" s="126"/>
      <c r="G142" s="1"/>
      <c r="H142" s="1"/>
      <c r="I142" s="128">
        <v>-23756</v>
      </c>
      <c r="J142" s="127"/>
      <c r="K142" s="128">
        <v>-64817</v>
      </c>
    </row>
    <row r="143" spans="1:11" ht="22.5" customHeight="1">
      <c r="A143" s="126" t="s">
        <v>151</v>
      </c>
      <c r="B143" s="126"/>
      <c r="C143" s="126"/>
      <c r="D143" s="126"/>
      <c r="E143" s="126"/>
      <c r="F143" s="126"/>
      <c r="G143" s="1"/>
      <c r="H143" s="1"/>
      <c r="I143" s="128">
        <v>15793</v>
      </c>
      <c r="J143" s="127"/>
      <c r="K143" s="128">
        <v>17007</v>
      </c>
    </row>
    <row r="144" spans="1:11" ht="22.5" customHeight="1">
      <c r="A144" s="126" t="s">
        <v>125</v>
      </c>
      <c r="B144" s="126"/>
      <c r="C144" s="126"/>
      <c r="D144" s="126"/>
      <c r="E144" s="126"/>
      <c r="F144" s="126"/>
      <c r="G144" s="1"/>
      <c r="H144" s="1"/>
      <c r="I144" s="128">
        <v>17035</v>
      </c>
      <c r="J144" s="127"/>
      <c r="K144" s="128">
        <v>9560</v>
      </c>
    </row>
    <row r="145" spans="1:11" ht="22.5" customHeight="1">
      <c r="A145" s="126" t="s">
        <v>63</v>
      </c>
      <c r="B145" s="126"/>
      <c r="C145" s="126"/>
      <c r="D145" s="126"/>
      <c r="E145" s="126"/>
      <c r="F145" s="126"/>
      <c r="G145" s="1"/>
      <c r="H145" s="1"/>
      <c r="I145" s="128">
        <v>147</v>
      </c>
      <c r="J145" s="127"/>
      <c r="K145" s="128">
        <v>-1096</v>
      </c>
    </row>
    <row r="146" spans="1:11" ht="22.5" customHeight="1">
      <c r="A146" s="126" t="s">
        <v>82</v>
      </c>
      <c r="B146" s="126"/>
      <c r="C146" s="126"/>
      <c r="D146" s="126"/>
      <c r="E146" s="126"/>
      <c r="F146" s="126"/>
      <c r="G146" s="1"/>
      <c r="H146" s="1"/>
      <c r="I146" s="130"/>
      <c r="J146" s="131"/>
      <c r="K146" s="130"/>
    </row>
    <row r="147" spans="1:11" ht="22.5" customHeight="1">
      <c r="A147" s="126" t="s">
        <v>64</v>
      </c>
      <c r="B147" s="126"/>
      <c r="C147" s="126"/>
      <c r="D147" s="126"/>
      <c r="E147" s="126"/>
      <c r="F147" s="126"/>
      <c r="G147" s="1"/>
      <c r="H147" s="1"/>
      <c r="I147" s="128">
        <v>-404</v>
      </c>
      <c r="J147" s="127"/>
      <c r="K147" s="128">
        <v>-6177</v>
      </c>
    </row>
    <row r="148" spans="1:11" ht="22.5" customHeight="1">
      <c r="A148" s="126" t="s">
        <v>65</v>
      </c>
      <c r="B148" s="126"/>
      <c r="C148" s="126"/>
      <c r="D148" s="126"/>
      <c r="E148" s="126"/>
      <c r="F148" s="126"/>
      <c r="G148" s="1"/>
      <c r="H148" s="1"/>
      <c r="I148" s="127">
        <v>-14569</v>
      </c>
      <c r="J148" s="127"/>
      <c r="K148" s="127">
        <v>8898</v>
      </c>
    </row>
    <row r="149" spans="1:11" ht="22.5" customHeight="1">
      <c r="A149" s="126" t="s">
        <v>66</v>
      </c>
      <c r="B149" s="126"/>
      <c r="C149" s="126"/>
      <c r="D149" s="126"/>
      <c r="E149" s="126"/>
      <c r="F149" s="126"/>
      <c r="G149" s="1"/>
      <c r="H149" s="1"/>
      <c r="I149" s="129">
        <v>0</v>
      </c>
      <c r="J149" s="127"/>
      <c r="K149" s="129">
        <v>-1028</v>
      </c>
    </row>
    <row r="150" spans="1:11" ht="22.5" customHeight="1">
      <c r="A150" s="126" t="s">
        <v>135</v>
      </c>
      <c r="B150" s="126"/>
      <c r="C150" s="126"/>
      <c r="D150" s="126"/>
      <c r="E150" s="126"/>
      <c r="F150" s="126"/>
      <c r="G150" s="1"/>
      <c r="H150" s="1"/>
      <c r="I150" s="127">
        <f>SUM(I140:I149)+I138</f>
        <v>-82651</v>
      </c>
      <c r="J150" s="127"/>
      <c r="K150" s="127">
        <f>SUM(K140:K149)+K138</f>
        <v>-27382</v>
      </c>
    </row>
    <row r="151" spans="1:11" ht="22.5" customHeight="1">
      <c r="A151" s="126" t="s">
        <v>67</v>
      </c>
      <c r="B151" s="126"/>
      <c r="C151" s="126"/>
      <c r="D151" s="126"/>
      <c r="E151" s="126"/>
      <c r="F151" s="126"/>
      <c r="G151" s="1"/>
      <c r="H151" s="1"/>
      <c r="I151" s="127">
        <v>-8399</v>
      </c>
      <c r="J151" s="127"/>
      <c r="K151" s="127">
        <v>-6456</v>
      </c>
    </row>
    <row r="152" spans="1:11" ht="22.5" customHeight="1">
      <c r="A152" s="126" t="s">
        <v>68</v>
      </c>
      <c r="B152" s="126"/>
      <c r="C152" s="126"/>
      <c r="D152" s="126"/>
      <c r="E152" s="126"/>
      <c r="F152" s="126"/>
      <c r="G152" s="1"/>
      <c r="H152" s="1"/>
      <c r="I152" s="127">
        <v>-237</v>
      </c>
      <c r="J152" s="127"/>
      <c r="K152" s="127">
        <v>-347</v>
      </c>
    </row>
    <row r="153" spans="1:11" ht="22.5" customHeight="1">
      <c r="A153" s="123" t="s">
        <v>132</v>
      </c>
      <c r="B153" s="123"/>
      <c r="C153" s="123"/>
      <c r="D153" s="123"/>
      <c r="E153" s="123"/>
      <c r="F153" s="126"/>
      <c r="G153" s="1"/>
      <c r="H153" s="1"/>
      <c r="I153" s="132">
        <f>SUM(I150:I152)</f>
        <v>-91287</v>
      </c>
      <c r="J153" s="127"/>
      <c r="K153" s="132">
        <f>SUM(K150:K152)</f>
        <v>-34185</v>
      </c>
    </row>
    <row r="154" spans="1:11" ht="12" customHeight="1">
      <c r="A154" s="123"/>
      <c r="B154" s="123"/>
      <c r="C154" s="123"/>
      <c r="D154" s="123"/>
      <c r="E154" s="123"/>
      <c r="F154" s="126"/>
      <c r="G154" s="1"/>
      <c r="H154" s="1"/>
      <c r="I154" s="127"/>
      <c r="J154" s="127"/>
      <c r="K154" s="127"/>
    </row>
    <row r="155" spans="1:11" ht="22.5" customHeight="1">
      <c r="A155" s="116" t="s">
        <v>23</v>
      </c>
      <c r="B155" s="116"/>
      <c r="C155" s="116"/>
      <c r="D155" s="116"/>
      <c r="E155" s="116"/>
      <c r="F155" s="116"/>
      <c r="G155" s="124"/>
      <c r="H155" s="125"/>
      <c r="I155" s="124"/>
      <c r="J155" s="125"/>
      <c r="K155" s="124"/>
    </row>
    <row r="156" spans="1:11" ht="22.5" customHeight="1">
      <c r="A156" s="23"/>
      <c r="B156" s="23"/>
      <c r="C156" s="23"/>
      <c r="D156" s="23"/>
      <c r="E156" s="23"/>
      <c r="F156" s="93"/>
      <c r="H156" s="95"/>
      <c r="I156" s="4"/>
      <c r="J156" s="95"/>
      <c r="K156" s="4" t="s">
        <v>78</v>
      </c>
    </row>
    <row r="157" spans="1:11" ht="22.5" customHeight="1">
      <c r="A157" s="5" t="s">
        <v>85</v>
      </c>
      <c r="B157" s="119"/>
      <c r="C157" s="119"/>
      <c r="D157" s="119"/>
      <c r="E157" s="119"/>
      <c r="F157" s="120"/>
      <c r="G157" s="121"/>
      <c r="H157" s="122"/>
      <c r="I157" s="121"/>
      <c r="J157" s="122"/>
      <c r="K157" s="121"/>
    </row>
    <row r="158" spans="1:11" ht="22.5" customHeight="1">
      <c r="A158" s="119" t="s">
        <v>61</v>
      </c>
      <c r="B158" s="119"/>
      <c r="C158" s="119"/>
      <c r="D158" s="119"/>
      <c r="E158" s="119"/>
      <c r="F158" s="120"/>
      <c r="G158" s="121"/>
      <c r="H158" s="122"/>
      <c r="I158" s="121"/>
      <c r="J158" s="122"/>
      <c r="K158" s="121"/>
    </row>
    <row r="159" spans="1:11" ht="22.5" customHeight="1">
      <c r="A159" s="10" t="s">
        <v>110</v>
      </c>
      <c r="B159" s="30"/>
      <c r="C159" s="30"/>
      <c r="D159" s="30"/>
      <c r="E159" s="30"/>
      <c r="F159" s="30"/>
      <c r="G159" s="27"/>
      <c r="H159" s="29"/>
      <c r="I159" s="27"/>
      <c r="J159" s="29"/>
      <c r="K159" s="27"/>
    </row>
    <row r="160" spans="2:11" ht="22.5" customHeight="1">
      <c r="B160" s="30"/>
      <c r="C160" s="30"/>
      <c r="D160" s="30"/>
      <c r="E160" s="30"/>
      <c r="F160" s="30"/>
      <c r="G160" s="32"/>
      <c r="H160" s="30"/>
      <c r="I160" s="32"/>
      <c r="J160" s="30"/>
      <c r="K160" s="32" t="s">
        <v>73</v>
      </c>
    </row>
    <row r="161" spans="2:11" ht="22.5" customHeight="1">
      <c r="B161" s="30"/>
      <c r="C161" s="30"/>
      <c r="D161" s="30"/>
      <c r="E161" s="30"/>
      <c r="F161" s="30"/>
      <c r="G161" s="1"/>
      <c r="H161" s="1"/>
      <c r="I161" s="99">
        <v>2559</v>
      </c>
      <c r="J161" s="84"/>
      <c r="K161" s="99" t="s">
        <v>114</v>
      </c>
    </row>
    <row r="162" spans="1:11" ht="22.5" customHeight="1">
      <c r="A162" s="123" t="s">
        <v>69</v>
      </c>
      <c r="B162" s="123"/>
      <c r="C162" s="123"/>
      <c r="D162" s="123"/>
      <c r="E162" s="123"/>
      <c r="F162" s="123"/>
      <c r="G162" s="1"/>
      <c r="H162" s="1"/>
      <c r="I162" s="128"/>
      <c r="J162" s="127"/>
      <c r="K162" s="128"/>
    </row>
    <row r="163" spans="1:11" ht="22.5" customHeight="1">
      <c r="A163" s="126" t="s">
        <v>136</v>
      </c>
      <c r="B163" s="126"/>
      <c r="C163" s="126"/>
      <c r="D163" s="126"/>
      <c r="E163" s="126"/>
      <c r="F163" s="126"/>
      <c r="G163" s="1"/>
      <c r="H163" s="1"/>
      <c r="I163" s="128">
        <v>16272</v>
      </c>
      <c r="J163" s="127"/>
      <c r="K163" s="128">
        <v>-3944</v>
      </c>
    </row>
    <row r="164" spans="1:11" ht="22.5" customHeight="1">
      <c r="A164" s="126" t="s">
        <v>126</v>
      </c>
      <c r="B164" s="126"/>
      <c r="C164" s="126"/>
      <c r="D164" s="126"/>
      <c r="E164" s="126"/>
      <c r="F164" s="126"/>
      <c r="G164" s="1"/>
      <c r="H164" s="1"/>
      <c r="I164" s="128">
        <v>-134</v>
      </c>
      <c r="J164" s="127"/>
      <c r="K164" s="128">
        <v>-159</v>
      </c>
    </row>
    <row r="165" spans="1:11" ht="22.5" customHeight="1">
      <c r="A165" s="126" t="s">
        <v>128</v>
      </c>
      <c r="B165" s="126"/>
      <c r="C165" s="126"/>
      <c r="D165" s="126"/>
      <c r="E165" s="126"/>
      <c r="F165" s="126"/>
      <c r="G165" s="1"/>
      <c r="H165" s="1"/>
      <c r="I165" s="128">
        <v>17</v>
      </c>
      <c r="J165" s="127"/>
      <c r="K165" s="128">
        <v>0</v>
      </c>
    </row>
    <row r="166" spans="1:11" ht="22.5" customHeight="1">
      <c r="A166" s="123" t="s">
        <v>129</v>
      </c>
      <c r="B166" s="123"/>
      <c r="C166" s="123"/>
      <c r="D166" s="123"/>
      <c r="E166" s="123"/>
      <c r="F166" s="126"/>
      <c r="G166" s="1"/>
      <c r="H166" s="1"/>
      <c r="I166" s="132">
        <f>SUM(I163:I165)</f>
        <v>16155</v>
      </c>
      <c r="J166" s="127"/>
      <c r="K166" s="132">
        <f>SUM(K163:K165)</f>
        <v>-4103</v>
      </c>
    </row>
    <row r="167" spans="1:11" ht="22.5" customHeight="1">
      <c r="A167" s="123" t="s">
        <v>70</v>
      </c>
      <c r="B167" s="123"/>
      <c r="C167" s="123"/>
      <c r="D167" s="123"/>
      <c r="E167" s="123"/>
      <c r="F167" s="123"/>
      <c r="G167" s="1"/>
      <c r="H167" s="1"/>
      <c r="I167" s="124"/>
      <c r="J167" s="125"/>
      <c r="K167" s="124"/>
    </row>
    <row r="168" spans="1:11" ht="22.5" customHeight="1">
      <c r="A168" s="126" t="s">
        <v>133</v>
      </c>
      <c r="B168" s="126"/>
      <c r="C168" s="126"/>
      <c r="D168" s="126"/>
      <c r="E168" s="126"/>
      <c r="F168" s="126"/>
      <c r="G168" s="1"/>
      <c r="H168" s="1"/>
      <c r="I168" s="127">
        <v>26100</v>
      </c>
      <c r="J168" s="127"/>
      <c r="K168" s="127">
        <v>49746</v>
      </c>
    </row>
    <row r="169" spans="1:11" ht="22.5" customHeight="1">
      <c r="A169" s="126" t="s">
        <v>103</v>
      </c>
      <c r="B169" s="126"/>
      <c r="C169" s="126"/>
      <c r="D169" s="126"/>
      <c r="E169" s="126"/>
      <c r="F169" s="126"/>
      <c r="G169" s="1"/>
      <c r="H169" s="1"/>
      <c r="I169" s="128">
        <v>-4386</v>
      </c>
      <c r="J169" s="127"/>
      <c r="K169" s="128">
        <v>-11200</v>
      </c>
    </row>
    <row r="170" spans="1:11" ht="22.5" customHeight="1">
      <c r="A170" s="126" t="s">
        <v>100</v>
      </c>
      <c r="B170" s="126"/>
      <c r="C170" s="126"/>
      <c r="D170" s="126"/>
      <c r="E170" s="126"/>
      <c r="F170" s="126"/>
      <c r="G170" s="1"/>
      <c r="H170" s="1"/>
      <c r="I170" s="128">
        <v>-151</v>
      </c>
      <c r="J170" s="127"/>
      <c r="K170" s="128">
        <v>-88</v>
      </c>
    </row>
    <row r="171" spans="1:11" ht="22.5" customHeight="1">
      <c r="A171" s="123" t="s">
        <v>102</v>
      </c>
      <c r="B171" s="123"/>
      <c r="C171" s="123"/>
      <c r="D171" s="123"/>
      <c r="E171" s="123"/>
      <c r="F171" s="126"/>
      <c r="G171" s="1"/>
      <c r="H171" s="1"/>
      <c r="I171" s="132">
        <f>SUM(I168:I170)</f>
        <v>21563</v>
      </c>
      <c r="J171" s="127"/>
      <c r="K171" s="132">
        <f>SUM(K168:K170)</f>
        <v>38458</v>
      </c>
    </row>
    <row r="172" spans="1:11" ht="22.5" customHeight="1">
      <c r="A172" s="123" t="s">
        <v>130</v>
      </c>
      <c r="B172" s="123"/>
      <c r="C172" s="123"/>
      <c r="D172" s="123"/>
      <c r="E172" s="123"/>
      <c r="F172" s="126"/>
      <c r="G172" s="1"/>
      <c r="H172" s="1"/>
      <c r="I172" s="128">
        <f>SUM(I153,I166,I171)</f>
        <v>-53569</v>
      </c>
      <c r="J172" s="127"/>
      <c r="K172" s="128">
        <f>SUM(K153,K166,K171)</f>
        <v>170</v>
      </c>
    </row>
    <row r="173" spans="1:11" ht="22.5" customHeight="1">
      <c r="A173" s="126" t="s">
        <v>83</v>
      </c>
      <c r="B173" s="126"/>
      <c r="C173" s="126"/>
      <c r="D173" s="126"/>
      <c r="E173" s="126"/>
      <c r="F173" s="126"/>
      <c r="G173" s="1"/>
      <c r="H173" s="1"/>
      <c r="I173" s="129">
        <v>71470</v>
      </c>
      <c r="J173" s="127"/>
      <c r="K173" s="129">
        <v>9975</v>
      </c>
    </row>
    <row r="174" spans="1:11" ht="22.5" customHeight="1" thickBot="1">
      <c r="A174" s="123" t="s">
        <v>80</v>
      </c>
      <c r="B174" s="123"/>
      <c r="C174" s="123"/>
      <c r="D174" s="123"/>
      <c r="E174" s="123"/>
      <c r="F174" s="126"/>
      <c r="G174" s="1"/>
      <c r="H174" s="1"/>
      <c r="I174" s="133">
        <f>SUM(I172:I173)</f>
        <v>17901</v>
      </c>
      <c r="J174" s="127"/>
      <c r="K174" s="133">
        <f>SUM(K172:K173)</f>
        <v>10145</v>
      </c>
    </row>
    <row r="175" spans="1:11" ht="22.5" customHeight="1" thickTop="1">
      <c r="A175" s="126"/>
      <c r="B175" s="126"/>
      <c r="C175" s="126"/>
      <c r="D175" s="126"/>
      <c r="E175" s="126"/>
      <c r="F175" s="126"/>
      <c r="G175" s="1"/>
      <c r="H175" s="1"/>
      <c r="I175" s="128"/>
      <c r="J175" s="127"/>
      <c r="K175" s="128"/>
    </row>
    <row r="176" spans="1:11" ht="22.5" customHeight="1">
      <c r="A176" s="116" t="s">
        <v>23</v>
      </c>
      <c r="B176" s="116"/>
      <c r="C176" s="116"/>
      <c r="D176" s="116"/>
      <c r="E176" s="116"/>
      <c r="F176" s="116"/>
      <c r="G176" s="124"/>
      <c r="H176" s="125"/>
      <c r="I176" s="124"/>
      <c r="J176" s="125"/>
      <c r="K176" s="124"/>
    </row>
    <row r="177" spans="5:10" ht="22.5" customHeight="1">
      <c r="E177" s="90"/>
      <c r="F177" s="90"/>
      <c r="H177" s="91"/>
      <c r="J177" s="91"/>
    </row>
    <row r="178" spans="5:10" ht="22.5" customHeight="1">
      <c r="E178" s="90"/>
      <c r="F178" s="90"/>
      <c r="H178" s="91"/>
      <c r="J178" s="91"/>
    </row>
    <row r="179" spans="5:10" ht="22.5" customHeight="1">
      <c r="E179" s="90"/>
      <c r="F179" s="90"/>
      <c r="H179" s="91"/>
      <c r="J179" s="91"/>
    </row>
    <row r="180" spans="5:10" ht="22.5" customHeight="1">
      <c r="E180" s="90"/>
      <c r="F180" s="90"/>
      <c r="H180" s="91"/>
      <c r="J180" s="91"/>
    </row>
    <row r="181" spans="5:10" ht="22.5" customHeight="1">
      <c r="E181" s="90"/>
      <c r="F181" s="90"/>
      <c r="H181" s="91"/>
      <c r="J181" s="91"/>
    </row>
    <row r="182" spans="5:10" ht="22.5" customHeight="1">
      <c r="E182" s="90"/>
      <c r="F182" s="90"/>
      <c r="H182" s="91"/>
      <c r="J182" s="91"/>
    </row>
    <row r="183" spans="5:10" ht="22.5" customHeight="1">
      <c r="E183" s="90"/>
      <c r="F183" s="90"/>
      <c r="H183" s="91"/>
      <c r="J183" s="91"/>
    </row>
    <row r="184" spans="5:10" ht="22.5" customHeight="1">
      <c r="E184" s="90"/>
      <c r="F184" s="90"/>
      <c r="H184" s="91"/>
      <c r="J184" s="91"/>
    </row>
    <row r="185" spans="5:10" ht="22.5" customHeight="1">
      <c r="E185" s="90"/>
      <c r="F185" s="90"/>
      <c r="H185" s="91"/>
      <c r="J185" s="91"/>
    </row>
    <row r="186" spans="5:10" ht="22.5" customHeight="1">
      <c r="E186" s="90"/>
      <c r="F186" s="90"/>
      <c r="H186" s="91"/>
      <c r="J186" s="91"/>
    </row>
    <row r="187" spans="5:10" ht="22.5" customHeight="1">
      <c r="E187" s="90"/>
      <c r="F187" s="90"/>
      <c r="H187" s="91"/>
      <c r="J187" s="91"/>
    </row>
    <row r="188" spans="5:10" ht="22.5" customHeight="1">
      <c r="E188" s="90"/>
      <c r="F188" s="90"/>
      <c r="H188" s="91"/>
      <c r="J188" s="91"/>
    </row>
    <row r="189" spans="5:10" ht="22.5" customHeight="1">
      <c r="E189" s="90"/>
      <c r="F189" s="90"/>
      <c r="H189" s="91"/>
      <c r="J189" s="91"/>
    </row>
    <row r="190" spans="5:10" ht="22.5" customHeight="1">
      <c r="E190" s="90"/>
      <c r="F190" s="90"/>
      <c r="H190" s="91"/>
      <c r="J190" s="91"/>
    </row>
    <row r="191" spans="5:10" ht="22.5" customHeight="1">
      <c r="E191" s="90"/>
      <c r="F191" s="90"/>
      <c r="H191" s="91"/>
      <c r="J191" s="91"/>
    </row>
    <row r="192" spans="5:10" ht="22.5" customHeight="1">
      <c r="E192" s="90"/>
      <c r="F192" s="90"/>
      <c r="H192" s="91"/>
      <c r="J192" s="91"/>
    </row>
    <row r="193" spans="5:10" ht="22.5" customHeight="1">
      <c r="E193" s="90"/>
      <c r="F193" s="90"/>
      <c r="H193" s="91"/>
      <c r="J193" s="91"/>
    </row>
    <row r="194" spans="5:10" ht="22.5" customHeight="1">
      <c r="E194" s="90"/>
      <c r="F194" s="90"/>
      <c r="H194" s="91"/>
      <c r="J194" s="91"/>
    </row>
    <row r="195" spans="5:10" ht="22.5" customHeight="1">
      <c r="E195" s="90"/>
      <c r="F195" s="90"/>
      <c r="H195" s="91"/>
      <c r="J195" s="91"/>
    </row>
    <row r="196" spans="5:10" ht="22.5" customHeight="1">
      <c r="E196" s="90"/>
      <c r="F196" s="90"/>
      <c r="H196" s="91"/>
      <c r="J196" s="91"/>
    </row>
    <row r="197" spans="5:10" ht="22.5" customHeight="1">
      <c r="E197" s="90"/>
      <c r="F197" s="90"/>
      <c r="H197" s="91"/>
      <c r="J197" s="91"/>
    </row>
  </sheetData>
  <sheetProtection/>
  <printOptions horizontalCentered="1"/>
  <pageMargins left="0.8661417322834646" right="0.6692913385826772" top="0.9055118110236221" bottom="0" header="0.1968503937007874" footer="0.1968503937007874"/>
  <pageSetup firstPageNumber="2" useFirstPageNumber="1" horizontalDpi="600" verticalDpi="600" orientation="portrait" paperSize="9" scale="90" r:id="rId1"/>
  <rowBreaks count="5" manualBreakCount="5">
    <brk id="32" max="255" man="1"/>
    <brk id="62" max="255" man="1"/>
    <brk id="87" max="255" man="1"/>
    <brk id="117" max="255" man="1"/>
    <brk id="1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showGridLines="0" view="pageBreakPreview" zoomScale="130" zoomScaleNormal="145" zoomScaleSheetLayoutView="130" zoomScalePageLayoutView="0" workbookViewId="0" topLeftCell="A1">
      <selection activeCell="A6" sqref="A6"/>
    </sheetView>
  </sheetViews>
  <sheetFormatPr defaultColWidth="9.140625" defaultRowHeight="21.75"/>
  <cols>
    <col min="1" max="1" width="31.140625" style="1" customWidth="1"/>
    <col min="2" max="2" width="2.28125" style="1" customWidth="1"/>
    <col min="3" max="3" width="15.00390625" style="2" customWidth="1"/>
    <col min="4" max="4" width="0.9921875" style="3" customWidth="1"/>
    <col min="5" max="5" width="15.00390625" style="2" customWidth="1"/>
    <col min="6" max="6" width="0.9921875" style="3" customWidth="1"/>
    <col min="7" max="7" width="15.00390625" style="2" customWidth="1"/>
    <col min="8" max="8" width="0.9921875" style="3" customWidth="1"/>
    <col min="9" max="9" width="15.00390625" style="3" customWidth="1"/>
    <col min="10" max="10" width="0.9921875" style="3" customWidth="1"/>
    <col min="11" max="11" width="15.00390625" style="1" customWidth="1"/>
    <col min="12" max="12" width="0.2890625" style="1" customWidth="1"/>
    <col min="13" max="16384" width="9.140625" style="1" customWidth="1"/>
  </cols>
  <sheetData>
    <row r="1" ht="21.75">
      <c r="K1" s="4" t="s">
        <v>78</v>
      </c>
    </row>
    <row r="2" spans="1:10" ht="21.75">
      <c r="A2" s="5" t="s">
        <v>85</v>
      </c>
      <c r="B2" s="5"/>
      <c r="C2" s="6"/>
      <c r="D2" s="7"/>
      <c r="E2" s="6"/>
      <c r="F2" s="7"/>
      <c r="G2" s="6"/>
      <c r="H2" s="7"/>
      <c r="I2" s="7"/>
      <c r="J2" s="7"/>
    </row>
    <row r="3" spans="1:12" ht="21.75">
      <c r="A3" s="5" t="s">
        <v>26</v>
      </c>
      <c r="B3" s="5"/>
      <c r="C3" s="5"/>
      <c r="D3" s="5"/>
      <c r="E3" s="5"/>
      <c r="F3" s="5"/>
      <c r="G3" s="5"/>
      <c r="H3" s="8"/>
      <c r="I3" s="5"/>
      <c r="J3" s="8"/>
      <c r="L3" s="9"/>
    </row>
    <row r="4" spans="1:12" ht="21.75">
      <c r="A4" s="10" t="s">
        <v>110</v>
      </c>
      <c r="B4" s="11"/>
      <c r="C4" s="11"/>
      <c r="D4" s="11"/>
      <c r="E4" s="11"/>
      <c r="F4" s="11"/>
      <c r="G4" s="11"/>
      <c r="H4" s="12"/>
      <c r="I4" s="11"/>
      <c r="J4" s="12"/>
      <c r="L4" s="9"/>
    </row>
    <row r="5" spans="1:12" ht="21.75">
      <c r="A5" s="13"/>
      <c r="B5" s="13"/>
      <c r="C5" s="13"/>
      <c r="D5" s="13"/>
      <c r="E5" s="13"/>
      <c r="F5" s="13"/>
      <c r="G5" s="13"/>
      <c r="H5" s="14"/>
      <c r="I5" s="14"/>
      <c r="J5" s="14"/>
      <c r="K5" s="14" t="s">
        <v>73</v>
      </c>
      <c r="L5" s="13"/>
    </row>
    <row r="6" spans="3:12" ht="21.75">
      <c r="C6" s="15" t="s">
        <v>31</v>
      </c>
      <c r="E6" s="1"/>
      <c r="G6" s="134" t="s">
        <v>21</v>
      </c>
      <c r="H6" s="134"/>
      <c r="I6" s="134"/>
      <c r="J6" s="17"/>
      <c r="K6" s="15"/>
      <c r="L6" s="3"/>
    </row>
    <row r="7" spans="3:12" ht="21.75">
      <c r="C7" s="15" t="s">
        <v>146</v>
      </c>
      <c r="E7" s="15" t="s">
        <v>88</v>
      </c>
      <c r="G7" s="15" t="s">
        <v>45</v>
      </c>
      <c r="H7" s="17"/>
      <c r="I7" s="15"/>
      <c r="J7" s="17"/>
      <c r="L7" s="3"/>
    </row>
    <row r="8" spans="3:12" ht="21.75">
      <c r="C8" s="16" t="s">
        <v>145</v>
      </c>
      <c r="E8" s="16" t="s">
        <v>89</v>
      </c>
      <c r="G8" s="16" t="s">
        <v>46</v>
      </c>
      <c r="H8" s="17"/>
      <c r="I8" s="18" t="s">
        <v>38</v>
      </c>
      <c r="J8" s="19"/>
      <c r="K8" s="16" t="s">
        <v>10</v>
      </c>
      <c r="L8" s="3"/>
    </row>
    <row r="9" spans="3:12" ht="21.75">
      <c r="C9" s="17"/>
      <c r="E9" s="17"/>
      <c r="G9" s="17"/>
      <c r="H9" s="17"/>
      <c r="J9" s="19"/>
      <c r="K9" s="17"/>
      <c r="L9" s="3"/>
    </row>
    <row r="10" spans="1:12" ht="21.75">
      <c r="A10" s="20" t="s">
        <v>104</v>
      </c>
      <c r="C10" s="21">
        <v>200000</v>
      </c>
      <c r="D10" s="21"/>
      <c r="E10" s="21">
        <v>70718</v>
      </c>
      <c r="F10" s="21"/>
      <c r="G10" s="21">
        <v>8159</v>
      </c>
      <c r="H10" s="22"/>
      <c r="I10" s="21">
        <v>86062</v>
      </c>
      <c r="J10" s="21"/>
      <c r="K10" s="21">
        <f>SUM(C10:I10)</f>
        <v>364939</v>
      </c>
      <c r="L10" s="3"/>
    </row>
    <row r="11" spans="1:12" ht="21.75">
      <c r="A11" s="1" t="s">
        <v>91</v>
      </c>
      <c r="B11" s="23"/>
      <c r="C11" s="21">
        <v>0</v>
      </c>
      <c r="D11" s="21"/>
      <c r="E11" s="21">
        <v>0</v>
      </c>
      <c r="F11" s="21"/>
      <c r="G11" s="21">
        <v>0</v>
      </c>
      <c r="H11" s="22"/>
      <c r="I11" s="21">
        <f>'BS PL CF'!K112</f>
        <v>15665</v>
      </c>
      <c r="J11" s="21"/>
      <c r="K11" s="21">
        <f>SUM(E11:I11)</f>
        <v>15665</v>
      </c>
      <c r="L11" s="24"/>
    </row>
    <row r="12" spans="1:12" ht="22.5" thickBot="1">
      <c r="A12" s="20" t="s">
        <v>99</v>
      </c>
      <c r="B12" s="20"/>
      <c r="C12" s="25">
        <f>SUM(C10:C11)</f>
        <v>200000</v>
      </c>
      <c r="D12" s="21"/>
      <c r="E12" s="25">
        <f>SUM(E10:E11)</f>
        <v>70718</v>
      </c>
      <c r="F12" s="21"/>
      <c r="G12" s="25">
        <f>SUM(G10:G11)</f>
        <v>8159</v>
      </c>
      <c r="H12" s="22"/>
      <c r="I12" s="25">
        <f>SUM(I10:I11)</f>
        <v>101727</v>
      </c>
      <c r="J12" s="21"/>
      <c r="K12" s="25">
        <f>SUM(K10:K11)</f>
        <v>380604</v>
      </c>
      <c r="L12" s="24"/>
    </row>
    <row r="13" spans="1:12" ht="22.5" thickTop="1">
      <c r="A13" s="20"/>
      <c r="B13" s="20"/>
      <c r="C13" s="21"/>
      <c r="D13" s="21"/>
      <c r="E13" s="21"/>
      <c r="F13" s="21"/>
      <c r="G13" s="21"/>
      <c r="H13" s="22"/>
      <c r="I13" s="21"/>
      <c r="J13" s="21"/>
      <c r="K13" s="21"/>
      <c r="L13" s="24"/>
    </row>
    <row r="14" spans="1:12" ht="21.75">
      <c r="A14" s="20" t="s">
        <v>111</v>
      </c>
      <c r="C14" s="21">
        <v>200000</v>
      </c>
      <c r="D14" s="21"/>
      <c r="E14" s="21">
        <v>70718</v>
      </c>
      <c r="F14" s="21"/>
      <c r="G14" s="21">
        <v>11681</v>
      </c>
      <c r="H14" s="22"/>
      <c r="I14" s="21">
        <v>128713</v>
      </c>
      <c r="J14" s="21"/>
      <c r="K14" s="21">
        <f>SUM(C14:I14)</f>
        <v>411112</v>
      </c>
      <c r="L14" s="3"/>
    </row>
    <row r="15" spans="1:12" ht="21.75">
      <c r="A15" s="1" t="s">
        <v>91</v>
      </c>
      <c r="B15" s="23"/>
      <c r="C15" s="21">
        <v>0</v>
      </c>
      <c r="D15" s="21"/>
      <c r="E15" s="21">
        <v>0</v>
      </c>
      <c r="F15" s="21"/>
      <c r="G15" s="21">
        <v>0</v>
      </c>
      <c r="H15" s="22"/>
      <c r="I15" s="21">
        <f>'BS PL CF'!I112</f>
        <v>20043</v>
      </c>
      <c r="J15" s="21"/>
      <c r="K15" s="21">
        <f>SUM(E15:I15)</f>
        <v>20043</v>
      </c>
      <c r="L15" s="24"/>
    </row>
    <row r="16" spans="1:12" ht="22.5" thickBot="1">
      <c r="A16" s="20" t="s">
        <v>112</v>
      </c>
      <c r="B16" s="20"/>
      <c r="C16" s="25">
        <f>SUM(C14:C15)</f>
        <v>200000</v>
      </c>
      <c r="D16" s="21"/>
      <c r="E16" s="25">
        <f>SUM(E14:E15)</f>
        <v>70718</v>
      </c>
      <c r="F16" s="21"/>
      <c r="G16" s="25">
        <f>SUM(G14:G15)</f>
        <v>11681</v>
      </c>
      <c r="H16" s="22"/>
      <c r="I16" s="25">
        <f>SUM(I14:I15)</f>
        <v>148756</v>
      </c>
      <c r="J16" s="21"/>
      <c r="K16" s="25">
        <f>SUM(K14:K15)</f>
        <v>431155</v>
      </c>
      <c r="L16" s="24"/>
    </row>
    <row r="17" spans="1:12" ht="22.5" thickTop="1">
      <c r="A17" s="20"/>
      <c r="B17" s="20"/>
      <c r="C17" s="26"/>
      <c r="D17" s="26"/>
      <c r="E17" s="26"/>
      <c r="F17" s="26"/>
      <c r="G17" s="26"/>
      <c r="H17" s="26"/>
      <c r="I17" s="26"/>
      <c r="J17" s="26"/>
      <c r="K17" s="2"/>
      <c r="L17" s="26"/>
    </row>
    <row r="18" spans="1:12" ht="21.75">
      <c r="A18" s="20"/>
      <c r="B18" s="20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2" ht="21.75">
      <c r="A19" s="1" t="s">
        <v>23</v>
      </c>
      <c r="G19" s="3"/>
      <c r="I19" s="2"/>
      <c r="K19" s="2"/>
      <c r="L19" s="3"/>
    </row>
  </sheetData>
  <sheetProtection/>
  <mergeCells count="1">
    <mergeCell ref="G6:I6"/>
  </mergeCells>
  <printOptions horizontalCentered="1"/>
  <pageMargins left="0.8661417322834646" right="0.5511811023622047" top="0.9055118110236221" bottom="0.3937007874015748" header="0.1968503937007874" footer="0.1968503937007874"/>
  <pageSetup firstPageNumber="2" useFirstPageNumber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 Peat Marwick Suthee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Group</dc:creator>
  <cp:keywords/>
  <dc:description/>
  <cp:lastModifiedBy>Wanpen Thammapapan</cp:lastModifiedBy>
  <cp:lastPrinted>2016-05-12T15:04:07Z</cp:lastPrinted>
  <dcterms:created xsi:type="dcterms:W3CDTF">1999-07-14T02:33:10Z</dcterms:created>
  <dcterms:modified xsi:type="dcterms:W3CDTF">2016-05-13T08:07:11Z</dcterms:modified>
  <cp:category/>
  <cp:version/>
  <cp:contentType/>
  <cp:contentStatus/>
</cp:coreProperties>
</file>